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LTC\Mark McC\NF reimbursement\LTC Reform\"/>
    </mc:Choice>
  </mc:AlternateContent>
  <xr:revisionPtr revIDLastSave="0" documentId="8_{FA05C385-27B5-48F3-97B3-5E35F18086E5}" xr6:coauthVersionLast="47" xr6:coauthVersionMax="47" xr10:uidLastSave="{00000000-0000-0000-0000-000000000000}"/>
  <bookViews>
    <workbookView xWindow="-108" yWindow="-108" windowWidth="23256" windowHeight="12576" xr2:uid="{A180EFBE-9A8C-4F50-AF2A-87CB823FD088}"/>
  </bookViews>
  <sheets>
    <sheet name="QIP Calculation" sheetId="1" r:id="rId1"/>
  </sheets>
  <externalReferences>
    <externalReference r:id="rId2"/>
  </externalReferences>
  <definedNames>
    <definedName name="_" localSheetId="0">#REF!</definedName>
    <definedName name="_">#REF!</definedName>
    <definedName name="_Age1" localSheetId="0">#REF!</definedName>
    <definedName name="_Age1">#REF!</definedName>
    <definedName name="_FFP06" localSheetId="0">#REF!</definedName>
    <definedName name="_FFP06">#REF!</definedName>
    <definedName name="_FFP07" localSheetId="0">#REF!</definedName>
    <definedName name="_FFP07">#REF!</definedName>
    <definedName name="_xlnm._FilterDatabase" localSheetId="0" hidden="1">'QIP Calculation'!$A$17:$AI$674</definedName>
    <definedName name="Age" localSheetId="0">#REF!</definedName>
    <definedName name="Age">#REF!</definedName>
    <definedName name="AOPrice" localSheetId="0">#REF!</definedName>
    <definedName name="AOPrice">#REF!</definedName>
    <definedName name="AOPrice1" localSheetId="0">#REF!</definedName>
    <definedName name="AOPrice1">#REF!</definedName>
    <definedName name="CodeName" localSheetId="0" hidden="1">#REF!</definedName>
    <definedName name="CodeName" hidden="1">#REF!</definedName>
    <definedName name="Costs1" localSheetId="0">#REF!</definedName>
    <definedName name="Costs1">#REF!</definedName>
    <definedName name="crowley" localSheetId="0">#REF!</definedName>
    <definedName name="crowley">#REF!</definedName>
    <definedName name="Days" localSheetId="0">#REF!</definedName>
    <definedName name="Days">#REF!</definedName>
    <definedName name="Days1" localSheetId="0">#REF!</definedName>
    <definedName name="Days1">#REF!</definedName>
    <definedName name="DCCostPercent" localSheetId="0">#REF!</definedName>
    <definedName name="DCCostPercent">#REF!</definedName>
    <definedName name="DCCostPercent1" localSheetId="0">#REF!</definedName>
    <definedName name="DCCostPercent1">#REF!</definedName>
    <definedName name="DCCostPercentage" localSheetId="0">#REF!</definedName>
    <definedName name="DCCostPercentage">#REF!</definedName>
    <definedName name="DCFloor" localSheetId="0">#REF!</definedName>
    <definedName name="DCFloor">#REF!</definedName>
    <definedName name="DCFloor1" localSheetId="0">#REF!</definedName>
    <definedName name="DCFloor1">#REF!</definedName>
    <definedName name="DCPrice" localSheetId="0">#REF!</definedName>
    <definedName name="DCPrice">#REF!</definedName>
    <definedName name="DCPrice1" localSheetId="0">#REF!</definedName>
    <definedName name="DCPrice1">#REF!</definedName>
    <definedName name="Depreciation" localSheetId="0">#REF!</definedName>
    <definedName name="Depreciation">#REF!</definedName>
    <definedName name="Depreciation1" localSheetId="0">#REF!</definedName>
    <definedName name="Depreciation1">#REF!</definedName>
    <definedName name="Equipment" localSheetId="0">#REF!</definedName>
    <definedName name="Equipment">#REF!</definedName>
    <definedName name="Equipment1" localSheetId="0">#REF!</definedName>
    <definedName name="Equipment1">#REF!</definedName>
    <definedName name="export" localSheetId="0">#REF!</definedName>
    <definedName name="export">#REF!</definedName>
    <definedName name="FormulaBar" localSheetId="0" hidden="1">#REF!</definedName>
    <definedName name="FormulaBar" hidden="1">#REF!</definedName>
    <definedName name="Gridlines" localSheetId="0" hidden="1">#REF!</definedName>
    <definedName name="Gridlines" hidden="1">#REF!</definedName>
    <definedName name="Headings" localSheetId="0" hidden="1">#REF!</definedName>
    <definedName name="Headings" hidden="1">#REF!</definedName>
    <definedName name="HiddenColumns" localSheetId="0" hidden="1">#REF!</definedName>
    <definedName name="HiddenColumns" hidden="1">#REF!</definedName>
    <definedName name="HiddenRows" localSheetId="0" hidden="1">#REF!</definedName>
    <definedName name="HiddenRows" hidden="1">#REF!</definedName>
    <definedName name="Land" localSheetId="0">#REF!</definedName>
    <definedName name="Land">#REF!</definedName>
    <definedName name="Land1" localSheetId="0">#REF!</definedName>
    <definedName name="Land1">#REF!</definedName>
    <definedName name="McdCMI" localSheetId="0">#REF!</definedName>
    <definedName name="McdCMI">#REF!</definedName>
    <definedName name="missing_fac" localSheetId="0">'[1]rate calculation'!#REF!</definedName>
    <definedName name="missing_fac">'[1]rate calculation'!#REF!</definedName>
    <definedName name="moveable4000CFA" localSheetId="0">#REF!</definedName>
    <definedName name="moveable4000CFA">#REF!</definedName>
    <definedName name="new_fac" localSheetId="0">'[1]rate calculation'!#REF!</definedName>
    <definedName name="new_fac">'[1]rate calculation'!#REF!</definedName>
    <definedName name="ObjectName" localSheetId="0" hidden="1">#REF!</definedName>
    <definedName name="ObjectName" hidden="1">#REF!</definedName>
    <definedName name="ObjectType" localSheetId="0" hidden="1">#REF!</definedName>
    <definedName name="ObjectType" hidden="1">#REF!</definedName>
    <definedName name="Occupancy" localSheetId="0">#REF!</definedName>
    <definedName name="Occupancy">#REF!</definedName>
    <definedName name="Occupancy1" localSheetId="0">#REF!</definedName>
    <definedName name="Occupancy1">#REF!</definedName>
    <definedName name="PassThruPercent" localSheetId="0">#REF!</definedName>
    <definedName name="PassThruPercent">#REF!</definedName>
    <definedName name="PassThruPercent1" localSheetId="0">#REF!</definedName>
    <definedName name="PassThruPercent1">#REF!</definedName>
    <definedName name="PassThruRate" localSheetId="0">#REF!</definedName>
    <definedName name="PassThruRate">#REF!</definedName>
    <definedName name="PassThruRate1" localSheetId="0">#REF!</definedName>
    <definedName name="PassThruRate1">#REF!</definedName>
    <definedName name="Password" localSheetId="0" hidden="1">#REF!</definedName>
    <definedName name="Password" hidden="1">#REF!</definedName>
    <definedName name="_xlnm.Print_Titles" localSheetId="0">'QIP Calculation'!$1:$17</definedName>
    <definedName name="Protection" localSheetId="0" hidden="1">#REF!</definedName>
    <definedName name="Protection" hidden="1">#REF!</definedName>
    <definedName name="ProviderFee" localSheetId="0">#REF!</definedName>
    <definedName name="ProviderFee">#REF!</definedName>
    <definedName name="ProviderFee1" localSheetId="0">#REF!</definedName>
    <definedName name="ProviderFee1">#REF!</definedName>
    <definedName name="rate_data" localSheetId="0">#REF!</definedName>
    <definedName name="rate_data">#REF!</definedName>
    <definedName name="RebaseAdj" localSheetId="0">#REF!</definedName>
    <definedName name="RebaseAdj">#REF!</definedName>
    <definedName name="RebaseAdj1" localSheetId="0">#REF!</definedName>
    <definedName name="RebaseAdj1">#REF!</definedName>
    <definedName name="ReferenceStyle" localSheetId="0" hidden="1">#REF!</definedName>
    <definedName name="ReferenceStyle" hidden="1">#REF!</definedName>
    <definedName name="RentalRate" localSheetId="0">#REF!</definedName>
    <definedName name="RentalRate">#REF!</definedName>
    <definedName name="RentalRate1" localSheetId="0">#REF!</definedName>
    <definedName name="RentalRate1">#REF!</definedName>
    <definedName name="SelectedCell" localSheetId="0" hidden="1">#REF!</definedName>
    <definedName name="SelectedCell" hidden="1">#REF!</definedName>
    <definedName name="SelectedSheet" localSheetId="0" hidden="1">#REF!</definedName>
    <definedName name="SelectedSheet" hidden="1">#REF!</definedName>
    <definedName name="SqFootValue" localSheetId="0">#REF!</definedName>
    <definedName name="SqFootValue">#REF!</definedName>
    <definedName name="SqFtAvg" localSheetId="0">#REF!</definedName>
    <definedName name="SqFtAvg">#REF!</definedName>
    <definedName name="SqFtPerBedMax" localSheetId="0">#REF!</definedName>
    <definedName name="SqFtPerBedMax">#REF!</definedName>
    <definedName name="SqFtPerBedMax1" localSheetId="0">#REF!</definedName>
    <definedName name="SqFtPerBedMax1">#REF!</definedName>
    <definedName name="SqFtPerBedMin" localSheetId="0">#REF!</definedName>
    <definedName name="SqFtPerBedMin">#REF!</definedName>
    <definedName name="SqFtPerBedMin1" localSheetId="0">#REF!</definedName>
    <definedName name="SqFtPerBedMin1">#REF!</definedName>
    <definedName name="SqFtQuestion" localSheetId="0">#REF!</definedName>
    <definedName name="SqFtQuestion">#REF!</definedName>
    <definedName name="SqFtQuestion1" localSheetId="0">#REF!</definedName>
    <definedName name="SqFtQuestion1">#REF!</definedName>
    <definedName name="SqFtValue" localSheetId="0">#REF!</definedName>
    <definedName name="SqFtValue">#REF!</definedName>
    <definedName name="SqFtValue1" localSheetId="0">#REF!</definedName>
    <definedName name="SqFtValue1">#REF!</definedName>
    <definedName name="TotalCMI" localSheetId="0">#REF!</definedName>
    <definedName name="TotalCMI">#REF!</definedName>
    <definedName name="Visibility" localSheetId="0" hidden="1">#REF!</definedName>
    <definedName name="Visibility"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1" l="1"/>
  <c r="J18" i="1" s="1"/>
  <c r="N18" i="1" s="1"/>
  <c r="P18" i="1" s="1"/>
  <c r="AG18" i="1"/>
  <c r="I19" i="1"/>
  <c r="J19" i="1" s="1"/>
  <c r="AG19" i="1"/>
  <c r="I20" i="1"/>
  <c r="J20" i="1" s="1"/>
  <c r="N20" i="1"/>
  <c r="P20" i="1" s="1"/>
  <c r="AG20" i="1"/>
  <c r="I21" i="1"/>
  <c r="J21" i="1" s="1"/>
  <c r="K21" i="1" s="1"/>
  <c r="N21" i="1"/>
  <c r="P21" i="1" s="1"/>
  <c r="AG21" i="1"/>
  <c r="I22" i="1"/>
  <c r="J22" i="1" s="1"/>
  <c r="N22" i="1"/>
  <c r="P22" i="1" s="1"/>
  <c r="AG22" i="1"/>
  <c r="I23" i="1"/>
  <c r="J23" i="1" s="1"/>
  <c r="K23" i="1" s="1"/>
  <c r="AG23" i="1"/>
  <c r="I24" i="1"/>
  <c r="J24" i="1" s="1"/>
  <c r="N24" i="1"/>
  <c r="P24" i="1" s="1"/>
  <c r="AG24" i="1"/>
  <c r="I25" i="1"/>
  <c r="J25" i="1" s="1"/>
  <c r="AG25" i="1"/>
  <c r="I26" i="1"/>
  <c r="J26" i="1" s="1"/>
  <c r="K26" i="1" s="1"/>
  <c r="AG26" i="1"/>
  <c r="I27" i="1"/>
  <c r="J27" i="1" s="1"/>
  <c r="AG27" i="1"/>
  <c r="I28" i="1"/>
  <c r="J28" i="1" s="1"/>
  <c r="K28" i="1" s="1"/>
  <c r="N28" i="1"/>
  <c r="P28" i="1" s="1"/>
  <c r="AG28" i="1"/>
  <c r="I29" i="1"/>
  <c r="J29" i="1" s="1"/>
  <c r="K29" i="1" s="1"/>
  <c r="N29" i="1"/>
  <c r="P29" i="1" s="1"/>
  <c r="AG29" i="1"/>
  <c r="I30" i="1"/>
  <c r="J30" i="1" s="1"/>
  <c r="K30" i="1" s="1"/>
  <c r="N30" i="1"/>
  <c r="P30" i="1" s="1"/>
  <c r="AG30" i="1"/>
  <c r="I31" i="1"/>
  <c r="J31" i="1" s="1"/>
  <c r="K31" i="1" s="1"/>
  <c r="AG31" i="1"/>
  <c r="I32" i="1"/>
  <c r="J32" i="1" s="1"/>
  <c r="K32" i="1" s="1"/>
  <c r="N32" i="1"/>
  <c r="P32" i="1" s="1"/>
  <c r="AG32" i="1"/>
  <c r="I33" i="1"/>
  <c r="J33" i="1" s="1"/>
  <c r="AG33" i="1"/>
  <c r="I34" i="1"/>
  <c r="J34" i="1" s="1"/>
  <c r="K34" i="1" s="1"/>
  <c r="AG34" i="1"/>
  <c r="I35" i="1"/>
  <c r="J35" i="1" s="1"/>
  <c r="AG35" i="1"/>
  <c r="I36" i="1"/>
  <c r="J36" i="1" s="1"/>
  <c r="K36" i="1" s="1"/>
  <c r="N36" i="1"/>
  <c r="P36" i="1" s="1"/>
  <c r="AG36" i="1"/>
  <c r="I37" i="1"/>
  <c r="J37" i="1" s="1"/>
  <c r="K37" i="1" s="1"/>
  <c r="N37" i="1"/>
  <c r="P37" i="1" s="1"/>
  <c r="AG37" i="1"/>
  <c r="I38" i="1"/>
  <c r="J38" i="1" s="1"/>
  <c r="AG38" i="1"/>
  <c r="I39" i="1"/>
  <c r="J39" i="1" s="1"/>
  <c r="K39" i="1" s="1"/>
  <c r="AG39" i="1"/>
  <c r="I40" i="1"/>
  <c r="J40" i="1" s="1"/>
  <c r="K40" i="1" s="1"/>
  <c r="N40" i="1"/>
  <c r="P40" i="1" s="1"/>
  <c r="AG40" i="1"/>
  <c r="I41" i="1"/>
  <c r="J41" i="1" s="1"/>
  <c r="AG41" i="1"/>
  <c r="I42" i="1"/>
  <c r="J42" i="1" s="1"/>
  <c r="K42" i="1" s="1"/>
  <c r="AG42" i="1"/>
  <c r="I43" i="1"/>
  <c r="J43" i="1" s="1"/>
  <c r="K43" i="1" s="1"/>
  <c r="N43" i="1"/>
  <c r="P43" i="1" s="1"/>
  <c r="AG43" i="1"/>
  <c r="I44" i="1"/>
  <c r="J44" i="1" s="1"/>
  <c r="K44" i="1" s="1"/>
  <c r="N44" i="1"/>
  <c r="P44" i="1" s="1"/>
  <c r="AG44" i="1"/>
  <c r="I45" i="1"/>
  <c r="J45" i="1" s="1"/>
  <c r="K45" i="1" s="1"/>
  <c r="N45" i="1"/>
  <c r="P45" i="1" s="1"/>
  <c r="AG45" i="1"/>
  <c r="I46" i="1"/>
  <c r="J46" i="1" s="1"/>
  <c r="K46" i="1" s="1"/>
  <c r="N46" i="1"/>
  <c r="P46" i="1" s="1"/>
  <c r="AG46" i="1"/>
  <c r="I47" i="1"/>
  <c r="J47" i="1" s="1"/>
  <c r="AG47" i="1"/>
  <c r="I48" i="1"/>
  <c r="J48" i="1" s="1"/>
  <c r="K48" i="1" s="1"/>
  <c r="N48" i="1"/>
  <c r="P48" i="1" s="1"/>
  <c r="AG48" i="1"/>
  <c r="I49" i="1"/>
  <c r="J49" i="1" s="1"/>
  <c r="AG49" i="1"/>
  <c r="I50" i="1"/>
  <c r="J50" i="1" s="1"/>
  <c r="K50" i="1" s="1"/>
  <c r="AG50" i="1"/>
  <c r="I51" i="1"/>
  <c r="J51" i="1" s="1"/>
  <c r="K51" i="1" s="1"/>
  <c r="AG51" i="1"/>
  <c r="I52" i="1"/>
  <c r="J52" i="1" s="1"/>
  <c r="K52" i="1" s="1"/>
  <c r="N52" i="1"/>
  <c r="P52" i="1" s="1"/>
  <c r="AG52" i="1"/>
  <c r="I53" i="1"/>
  <c r="J53" i="1" s="1"/>
  <c r="K53" i="1" s="1"/>
  <c r="N53" i="1"/>
  <c r="P53" i="1" s="1"/>
  <c r="AG53" i="1"/>
  <c r="I54" i="1"/>
  <c r="J54" i="1" s="1"/>
  <c r="K54" i="1" s="1"/>
  <c r="N54" i="1"/>
  <c r="P54" i="1" s="1"/>
  <c r="AG54" i="1"/>
  <c r="I55" i="1"/>
  <c r="J55" i="1" s="1"/>
  <c r="AG55" i="1"/>
  <c r="I56" i="1"/>
  <c r="J56" i="1" s="1"/>
  <c r="K56" i="1" s="1"/>
  <c r="N56" i="1"/>
  <c r="P56" i="1" s="1"/>
  <c r="AG56" i="1"/>
  <c r="I57" i="1"/>
  <c r="J57" i="1" s="1"/>
  <c r="AG57" i="1"/>
  <c r="I58" i="1"/>
  <c r="J58" i="1" s="1"/>
  <c r="N58" i="1" s="1"/>
  <c r="P58" i="1" s="1"/>
  <c r="AG58" i="1"/>
  <c r="I59" i="1"/>
  <c r="J59" i="1" s="1"/>
  <c r="K59" i="1" s="1"/>
  <c r="N59" i="1"/>
  <c r="P59" i="1" s="1"/>
  <c r="AG59" i="1"/>
  <c r="I60" i="1"/>
  <c r="J60" i="1" s="1"/>
  <c r="K60" i="1" s="1"/>
  <c r="N60" i="1"/>
  <c r="P60" i="1" s="1"/>
  <c r="AG60" i="1"/>
  <c r="I61" i="1"/>
  <c r="J61" i="1" s="1"/>
  <c r="K61" i="1" s="1"/>
  <c r="N61" i="1"/>
  <c r="P61" i="1" s="1"/>
  <c r="AG61" i="1"/>
  <c r="I62" i="1"/>
  <c r="J62" i="1" s="1"/>
  <c r="AG62" i="1"/>
  <c r="I63" i="1"/>
  <c r="J63" i="1" s="1"/>
  <c r="AG63" i="1"/>
  <c r="I64" i="1"/>
  <c r="J64" i="1" s="1"/>
  <c r="K64" i="1" s="1"/>
  <c r="N64" i="1"/>
  <c r="P64" i="1" s="1"/>
  <c r="AG64" i="1"/>
  <c r="I65" i="1"/>
  <c r="J65" i="1" s="1"/>
  <c r="AG65" i="1"/>
  <c r="I66" i="1"/>
  <c r="J66" i="1" s="1"/>
  <c r="K66" i="1" s="1"/>
  <c r="AG66" i="1"/>
  <c r="I67" i="1"/>
  <c r="J67" i="1" s="1"/>
  <c r="AG67" i="1"/>
  <c r="I68" i="1"/>
  <c r="J68" i="1" s="1"/>
  <c r="K68" i="1" s="1"/>
  <c r="N68" i="1"/>
  <c r="P68" i="1" s="1"/>
  <c r="AG68" i="1"/>
  <c r="I69" i="1"/>
  <c r="J69" i="1" s="1"/>
  <c r="K69" i="1" s="1"/>
  <c r="AG69" i="1"/>
  <c r="I70" i="1"/>
  <c r="J70" i="1" s="1"/>
  <c r="AG70" i="1"/>
  <c r="I71" i="1"/>
  <c r="J71" i="1" s="1"/>
  <c r="AG71" i="1"/>
  <c r="I72" i="1"/>
  <c r="J72" i="1" s="1"/>
  <c r="K72" i="1" s="1"/>
  <c r="N72" i="1"/>
  <c r="P72" i="1" s="1"/>
  <c r="AG72" i="1"/>
  <c r="I73" i="1"/>
  <c r="J73" i="1" s="1"/>
  <c r="AG73" i="1"/>
  <c r="I74" i="1"/>
  <c r="J74" i="1" s="1"/>
  <c r="K74" i="1" s="1"/>
  <c r="AG74" i="1"/>
  <c r="I75" i="1"/>
  <c r="J75" i="1" s="1"/>
  <c r="K75" i="1" s="1"/>
  <c r="N75" i="1"/>
  <c r="P75" i="1" s="1"/>
  <c r="AG75" i="1"/>
  <c r="I76" i="1"/>
  <c r="J76" i="1" s="1"/>
  <c r="K76" i="1" s="1"/>
  <c r="N76" i="1"/>
  <c r="P76" i="1" s="1"/>
  <c r="AG76" i="1"/>
  <c r="I77" i="1"/>
  <c r="J77" i="1" s="1"/>
  <c r="K77" i="1" s="1"/>
  <c r="AG77" i="1"/>
  <c r="I78" i="1"/>
  <c r="J78" i="1" s="1"/>
  <c r="K78" i="1" s="1"/>
  <c r="N78" i="1"/>
  <c r="P78" i="1" s="1"/>
  <c r="AG78" i="1"/>
  <c r="I79" i="1"/>
  <c r="J79" i="1" s="1"/>
  <c r="AG79" i="1"/>
  <c r="I80" i="1"/>
  <c r="J80" i="1" s="1"/>
  <c r="K80" i="1" s="1"/>
  <c r="N80" i="1"/>
  <c r="P80" i="1" s="1"/>
  <c r="AG80" i="1"/>
  <c r="I81" i="1"/>
  <c r="J81" i="1" s="1"/>
  <c r="AG81" i="1"/>
  <c r="I82" i="1"/>
  <c r="J82" i="1" s="1"/>
  <c r="K82" i="1" s="1"/>
  <c r="AG82" i="1"/>
  <c r="I83" i="1"/>
  <c r="J83" i="1" s="1"/>
  <c r="AG83" i="1"/>
  <c r="I84" i="1"/>
  <c r="J84" i="1" s="1"/>
  <c r="K84" i="1" s="1"/>
  <c r="N84" i="1"/>
  <c r="P84" i="1" s="1"/>
  <c r="AG84" i="1"/>
  <c r="I85" i="1"/>
  <c r="J85" i="1" s="1"/>
  <c r="K85" i="1" s="1"/>
  <c r="AG85" i="1"/>
  <c r="I86" i="1"/>
  <c r="J86" i="1" s="1"/>
  <c r="AG86" i="1"/>
  <c r="I87" i="1"/>
  <c r="J87" i="1" s="1"/>
  <c r="AG87" i="1"/>
  <c r="I88" i="1"/>
  <c r="J88" i="1" s="1"/>
  <c r="K88" i="1" s="1"/>
  <c r="N88" i="1"/>
  <c r="P88" i="1" s="1"/>
  <c r="AG88" i="1"/>
  <c r="I89" i="1"/>
  <c r="J89" i="1" s="1"/>
  <c r="AG89" i="1"/>
  <c r="I90" i="1"/>
  <c r="J90" i="1" s="1"/>
  <c r="K90" i="1" s="1"/>
  <c r="N90" i="1"/>
  <c r="P90" i="1" s="1"/>
  <c r="AG90" i="1"/>
  <c r="I91" i="1"/>
  <c r="J91" i="1" s="1"/>
  <c r="AG91" i="1"/>
  <c r="I92" i="1"/>
  <c r="J92" i="1" s="1"/>
  <c r="K92" i="1" s="1"/>
  <c r="N92" i="1"/>
  <c r="P92" i="1" s="1"/>
  <c r="AG92" i="1"/>
  <c r="I93" i="1"/>
  <c r="J93" i="1" s="1"/>
  <c r="K93" i="1" s="1"/>
  <c r="AG93" i="1"/>
  <c r="I94" i="1"/>
  <c r="J94" i="1" s="1"/>
  <c r="AG94" i="1"/>
  <c r="I95" i="1"/>
  <c r="J95" i="1" s="1"/>
  <c r="AG95" i="1"/>
  <c r="I96" i="1"/>
  <c r="J96" i="1" s="1"/>
  <c r="K96" i="1" s="1"/>
  <c r="N96" i="1"/>
  <c r="P96" i="1" s="1"/>
  <c r="AG96" i="1"/>
  <c r="I97" i="1"/>
  <c r="J97" i="1" s="1"/>
  <c r="AG97" i="1"/>
  <c r="I98" i="1"/>
  <c r="J98" i="1" s="1"/>
  <c r="AG98" i="1"/>
  <c r="I99" i="1"/>
  <c r="J99" i="1" s="1"/>
  <c r="AG99" i="1"/>
  <c r="I100" i="1"/>
  <c r="J100" i="1"/>
  <c r="K100" i="1" s="1"/>
  <c r="N100" i="1"/>
  <c r="P100" i="1" s="1"/>
  <c r="AG100" i="1"/>
  <c r="I101" i="1"/>
  <c r="J101" i="1" s="1"/>
  <c r="AG101" i="1"/>
  <c r="I102" i="1"/>
  <c r="J102" i="1"/>
  <c r="AG102" i="1"/>
  <c r="I103" i="1"/>
  <c r="J103" i="1"/>
  <c r="AG103" i="1"/>
  <c r="I104" i="1"/>
  <c r="J104" i="1"/>
  <c r="K104" i="1" s="1"/>
  <c r="N104" i="1"/>
  <c r="P104" i="1" s="1"/>
  <c r="AG104" i="1"/>
  <c r="I105" i="1"/>
  <c r="J105" i="1" s="1"/>
  <c r="AG105" i="1"/>
  <c r="I106" i="1"/>
  <c r="J106" i="1" s="1"/>
  <c r="AG106" i="1"/>
  <c r="I107" i="1"/>
  <c r="J107" i="1"/>
  <c r="K107" i="1" s="1"/>
  <c r="AG107" i="1"/>
  <c r="I108" i="1"/>
  <c r="J108" i="1"/>
  <c r="AG108" i="1"/>
  <c r="I109" i="1"/>
  <c r="J109" i="1" s="1"/>
  <c r="AG109" i="1"/>
  <c r="I110" i="1"/>
  <c r="J110" i="1"/>
  <c r="AG110" i="1"/>
  <c r="I111" i="1"/>
  <c r="J111" i="1"/>
  <c r="K111" i="1" s="1"/>
  <c r="AG111" i="1"/>
  <c r="I112" i="1"/>
  <c r="J112" i="1"/>
  <c r="K112" i="1" s="1"/>
  <c r="AG112" i="1"/>
  <c r="I113" i="1"/>
  <c r="J113" i="1" s="1"/>
  <c r="AG113" i="1"/>
  <c r="I114" i="1"/>
  <c r="J114" i="1"/>
  <c r="AG114" i="1"/>
  <c r="I115" i="1"/>
  <c r="J115" i="1"/>
  <c r="K115" i="1" s="1"/>
  <c r="N115" i="1"/>
  <c r="P115" i="1" s="1"/>
  <c r="AG115" i="1"/>
  <c r="I116" i="1"/>
  <c r="J116" i="1"/>
  <c r="K116" i="1" s="1"/>
  <c r="AG116" i="1"/>
  <c r="I117" i="1"/>
  <c r="J117" i="1" s="1"/>
  <c r="AG117" i="1"/>
  <c r="I118" i="1"/>
  <c r="J118" i="1"/>
  <c r="AG118" i="1"/>
  <c r="I119" i="1"/>
  <c r="J119" i="1"/>
  <c r="K119" i="1" s="1"/>
  <c r="N119" i="1"/>
  <c r="P119" i="1" s="1"/>
  <c r="AG119" i="1"/>
  <c r="I120" i="1"/>
  <c r="J120" i="1"/>
  <c r="K120" i="1" s="1"/>
  <c r="N120" i="1"/>
  <c r="P120" i="1" s="1"/>
  <c r="AG120" i="1"/>
  <c r="I121" i="1"/>
  <c r="J121" i="1" s="1"/>
  <c r="AG121" i="1"/>
  <c r="I122" i="1"/>
  <c r="J122" i="1" s="1"/>
  <c r="AG122" i="1"/>
  <c r="I123" i="1"/>
  <c r="J123" i="1"/>
  <c r="K123" i="1" s="1"/>
  <c r="AG123" i="1"/>
  <c r="I124" i="1"/>
  <c r="J124" i="1"/>
  <c r="AG124" i="1"/>
  <c r="I125" i="1"/>
  <c r="J125" i="1" s="1"/>
  <c r="AG125" i="1"/>
  <c r="I126" i="1"/>
  <c r="J126" i="1"/>
  <c r="AG126" i="1"/>
  <c r="I127" i="1"/>
  <c r="J127" i="1"/>
  <c r="K127" i="1" s="1"/>
  <c r="AG127" i="1"/>
  <c r="I128" i="1"/>
  <c r="J128" i="1"/>
  <c r="K128" i="1" s="1"/>
  <c r="AG128" i="1"/>
  <c r="I129" i="1"/>
  <c r="J129" i="1" s="1"/>
  <c r="AG129" i="1"/>
  <c r="I130" i="1"/>
  <c r="J130" i="1"/>
  <c r="AG130" i="1"/>
  <c r="I131" i="1"/>
  <c r="J131" i="1"/>
  <c r="K131" i="1" s="1"/>
  <c r="N131" i="1"/>
  <c r="P131" i="1" s="1"/>
  <c r="AG131" i="1"/>
  <c r="I132" i="1"/>
  <c r="J132" i="1"/>
  <c r="K132" i="1" s="1"/>
  <c r="AG132" i="1"/>
  <c r="I133" i="1"/>
  <c r="J133" i="1" s="1"/>
  <c r="K133" i="1" s="1"/>
  <c r="AG133" i="1"/>
  <c r="I134" i="1"/>
  <c r="J134" i="1" s="1"/>
  <c r="AG134" i="1"/>
  <c r="I135" i="1"/>
  <c r="J135" i="1" s="1"/>
  <c r="AG135" i="1"/>
  <c r="I136" i="1"/>
  <c r="J136" i="1"/>
  <c r="AG136" i="1"/>
  <c r="I137" i="1"/>
  <c r="J137" i="1"/>
  <c r="AG137" i="1"/>
  <c r="I138" i="1"/>
  <c r="J138" i="1"/>
  <c r="K138" i="1" s="1"/>
  <c r="N138" i="1"/>
  <c r="P138" i="1" s="1"/>
  <c r="AG138" i="1"/>
  <c r="I139" i="1"/>
  <c r="J139" i="1" s="1"/>
  <c r="K139" i="1" s="1"/>
  <c r="N139" i="1"/>
  <c r="P139" i="1"/>
  <c r="AG139" i="1"/>
  <c r="I140" i="1"/>
  <c r="J140" i="1"/>
  <c r="K140" i="1" s="1"/>
  <c r="AG140" i="1"/>
  <c r="I141" i="1"/>
  <c r="J141" i="1" s="1"/>
  <c r="K141" i="1" s="1"/>
  <c r="AG141" i="1"/>
  <c r="I142" i="1"/>
  <c r="J142" i="1" s="1"/>
  <c r="AG142" i="1"/>
  <c r="I143" i="1"/>
  <c r="J143" i="1"/>
  <c r="K143" i="1" s="1"/>
  <c r="N143" i="1"/>
  <c r="P143" i="1" s="1"/>
  <c r="AG143" i="1"/>
  <c r="I144" i="1"/>
  <c r="J144" i="1"/>
  <c r="AG144" i="1"/>
  <c r="I145" i="1"/>
  <c r="J145" i="1"/>
  <c r="AG145" i="1"/>
  <c r="I146" i="1"/>
  <c r="J146" i="1"/>
  <c r="K146" i="1" s="1"/>
  <c r="AG146" i="1"/>
  <c r="I147" i="1"/>
  <c r="J147" i="1" s="1"/>
  <c r="K147" i="1" s="1"/>
  <c r="N147" i="1"/>
  <c r="P147" i="1" s="1"/>
  <c r="AG147" i="1"/>
  <c r="I148" i="1"/>
  <c r="J148" i="1"/>
  <c r="K148" i="1" s="1"/>
  <c r="N148" i="1"/>
  <c r="P148" i="1" s="1"/>
  <c r="AG148" i="1"/>
  <c r="I149" i="1"/>
  <c r="J149" i="1" s="1"/>
  <c r="K149" i="1" s="1"/>
  <c r="N149" i="1"/>
  <c r="P149" i="1" s="1"/>
  <c r="AG149" i="1"/>
  <c r="I150" i="1"/>
  <c r="J150" i="1" s="1"/>
  <c r="AG150" i="1"/>
  <c r="I151" i="1"/>
  <c r="J151" i="1"/>
  <c r="K151" i="1" s="1"/>
  <c r="AG151" i="1"/>
  <c r="I152" i="1"/>
  <c r="J152" i="1" s="1"/>
  <c r="AG152" i="1"/>
  <c r="I153" i="1"/>
  <c r="J153" i="1" s="1"/>
  <c r="AG153" i="1"/>
  <c r="I154" i="1"/>
  <c r="J154" i="1"/>
  <c r="K154" i="1" s="1"/>
  <c r="AG154" i="1"/>
  <c r="I155" i="1"/>
  <c r="J155" i="1" s="1"/>
  <c r="AG155" i="1"/>
  <c r="I156" i="1"/>
  <c r="J156" i="1"/>
  <c r="K156" i="1" s="1"/>
  <c r="N156" i="1"/>
  <c r="P156" i="1"/>
  <c r="AG156" i="1"/>
  <c r="I157" i="1"/>
  <c r="J157" i="1" s="1"/>
  <c r="K157" i="1" s="1"/>
  <c r="AG157" i="1"/>
  <c r="I158" i="1"/>
  <c r="J158" i="1" s="1"/>
  <c r="AG158" i="1"/>
  <c r="I159" i="1"/>
  <c r="J159" i="1" s="1"/>
  <c r="AG159" i="1"/>
  <c r="I160" i="1"/>
  <c r="J160" i="1"/>
  <c r="AG160" i="1"/>
  <c r="I161" i="1"/>
  <c r="J161" i="1"/>
  <c r="AG161" i="1"/>
  <c r="I162" i="1"/>
  <c r="J162" i="1"/>
  <c r="K162" i="1" s="1"/>
  <c r="AG162" i="1"/>
  <c r="I163" i="1"/>
  <c r="J163" i="1" s="1"/>
  <c r="K163" i="1" s="1"/>
  <c r="N163" i="1"/>
  <c r="P163" i="1"/>
  <c r="AG163" i="1"/>
  <c r="I164" i="1"/>
  <c r="J164" i="1"/>
  <c r="AG164" i="1"/>
  <c r="I165" i="1"/>
  <c r="J165" i="1" s="1"/>
  <c r="K165" i="1" s="1"/>
  <c r="AG165" i="1"/>
  <c r="I166" i="1"/>
  <c r="J166" i="1" s="1"/>
  <c r="AG166" i="1"/>
  <c r="I167" i="1"/>
  <c r="J167" i="1"/>
  <c r="K167" i="1" s="1"/>
  <c r="N167" i="1"/>
  <c r="P167" i="1" s="1"/>
  <c r="AG167" i="1"/>
  <c r="I168" i="1"/>
  <c r="J168" i="1" s="1"/>
  <c r="AG168" i="1"/>
  <c r="I169" i="1"/>
  <c r="J169" i="1"/>
  <c r="AG169" i="1"/>
  <c r="I170" i="1"/>
  <c r="J170" i="1"/>
  <c r="K170" i="1" s="1"/>
  <c r="N170" i="1"/>
  <c r="P170" i="1" s="1"/>
  <c r="AG170" i="1"/>
  <c r="I171" i="1"/>
  <c r="J171" i="1" s="1"/>
  <c r="K171" i="1" s="1"/>
  <c r="AG171" i="1"/>
  <c r="I172" i="1"/>
  <c r="J172" i="1" s="1"/>
  <c r="AG172" i="1"/>
  <c r="I173" i="1"/>
  <c r="J173" i="1" s="1"/>
  <c r="K173" i="1"/>
  <c r="N173" i="1"/>
  <c r="P173" i="1" s="1"/>
  <c r="AG173" i="1"/>
  <c r="I174" i="1"/>
  <c r="J174" i="1" s="1"/>
  <c r="K174" i="1"/>
  <c r="N174" i="1"/>
  <c r="P174" i="1" s="1"/>
  <c r="AG174" i="1"/>
  <c r="I175" i="1"/>
  <c r="J175" i="1" s="1"/>
  <c r="AG175" i="1"/>
  <c r="I176" i="1"/>
  <c r="J176" i="1" s="1"/>
  <c r="AG176" i="1"/>
  <c r="I177" i="1"/>
  <c r="J177" i="1" s="1"/>
  <c r="K177" i="1"/>
  <c r="N177" i="1"/>
  <c r="P177" i="1" s="1"/>
  <c r="AG177" i="1"/>
  <c r="I178" i="1"/>
  <c r="J178" i="1" s="1"/>
  <c r="K178" i="1"/>
  <c r="N178" i="1"/>
  <c r="P178" i="1" s="1"/>
  <c r="AG178" i="1"/>
  <c r="I179" i="1"/>
  <c r="J179" i="1" s="1"/>
  <c r="AG179" i="1"/>
  <c r="I180" i="1"/>
  <c r="J180" i="1" s="1"/>
  <c r="AG180" i="1"/>
  <c r="I181" i="1"/>
  <c r="J181" i="1" s="1"/>
  <c r="K181" i="1"/>
  <c r="N181" i="1"/>
  <c r="P181" i="1" s="1"/>
  <c r="AG181" i="1"/>
  <c r="I182" i="1"/>
  <c r="J182" i="1" s="1"/>
  <c r="K182" i="1"/>
  <c r="N182" i="1"/>
  <c r="P182" i="1" s="1"/>
  <c r="AG182" i="1"/>
  <c r="I183" i="1"/>
  <c r="J183" i="1" s="1"/>
  <c r="AG183" i="1"/>
  <c r="I184" i="1"/>
  <c r="J184" i="1" s="1"/>
  <c r="AG184" i="1"/>
  <c r="I185" i="1"/>
  <c r="J185" i="1" s="1"/>
  <c r="K185" i="1"/>
  <c r="N185" i="1"/>
  <c r="P185" i="1" s="1"/>
  <c r="AG185" i="1"/>
  <c r="I186" i="1"/>
  <c r="J186" i="1" s="1"/>
  <c r="K186" i="1"/>
  <c r="N186" i="1"/>
  <c r="P186" i="1" s="1"/>
  <c r="AG186" i="1"/>
  <c r="I187" i="1"/>
  <c r="J187" i="1" s="1"/>
  <c r="K187" i="1" s="1"/>
  <c r="N187" i="1"/>
  <c r="P187" i="1" s="1"/>
  <c r="AG187" i="1"/>
  <c r="I188" i="1"/>
  <c r="J188" i="1" s="1"/>
  <c r="AG188" i="1"/>
  <c r="I189" i="1"/>
  <c r="J189" i="1" s="1"/>
  <c r="K189" i="1"/>
  <c r="N189" i="1"/>
  <c r="P189" i="1" s="1"/>
  <c r="AG189" i="1"/>
  <c r="I190" i="1"/>
  <c r="J190" i="1" s="1"/>
  <c r="K190" i="1"/>
  <c r="N190" i="1"/>
  <c r="P190" i="1" s="1"/>
  <c r="AG190" i="1"/>
  <c r="I191" i="1"/>
  <c r="J191" i="1" s="1"/>
  <c r="AG191" i="1"/>
  <c r="I192" i="1"/>
  <c r="J192" i="1" s="1"/>
  <c r="AG192" i="1"/>
  <c r="I193" i="1"/>
  <c r="J193" i="1" s="1"/>
  <c r="K193" i="1"/>
  <c r="N193" i="1"/>
  <c r="P193" i="1" s="1"/>
  <c r="AG193" i="1"/>
  <c r="I194" i="1"/>
  <c r="J194" i="1" s="1"/>
  <c r="AG194" i="1"/>
  <c r="I195" i="1"/>
  <c r="J195" i="1" s="1"/>
  <c r="K195" i="1"/>
  <c r="N195" i="1"/>
  <c r="P195" i="1" s="1"/>
  <c r="AG195" i="1"/>
  <c r="I196" i="1"/>
  <c r="J196" i="1" s="1"/>
  <c r="N196" i="1" s="1"/>
  <c r="P196" i="1" s="1"/>
  <c r="K196" i="1"/>
  <c r="AG196" i="1"/>
  <c r="I197" i="1"/>
  <c r="J197" i="1" s="1"/>
  <c r="AG197" i="1"/>
  <c r="I198" i="1"/>
  <c r="J198" i="1" s="1"/>
  <c r="K198" i="1"/>
  <c r="N198" i="1"/>
  <c r="P198" i="1" s="1"/>
  <c r="AG198" i="1"/>
  <c r="I199" i="1"/>
  <c r="J199" i="1" s="1"/>
  <c r="AG199" i="1"/>
  <c r="I200" i="1"/>
  <c r="J200" i="1" s="1"/>
  <c r="K200" i="1"/>
  <c r="N200" i="1"/>
  <c r="P200" i="1"/>
  <c r="AG200" i="1"/>
  <c r="I201" i="1"/>
  <c r="J201" i="1" s="1"/>
  <c r="K201" i="1"/>
  <c r="N201" i="1"/>
  <c r="P201" i="1" s="1"/>
  <c r="AG201" i="1"/>
  <c r="I202" i="1"/>
  <c r="J202" i="1" s="1"/>
  <c r="AG202" i="1"/>
  <c r="I203" i="1"/>
  <c r="J203" i="1" s="1"/>
  <c r="K203" i="1"/>
  <c r="N203" i="1"/>
  <c r="P203" i="1" s="1"/>
  <c r="AG203" i="1"/>
  <c r="I204" i="1"/>
  <c r="J204" i="1" s="1"/>
  <c r="N204" i="1" s="1"/>
  <c r="K204" i="1"/>
  <c r="P204" i="1"/>
  <c r="AG204" i="1"/>
  <c r="I205" i="1"/>
  <c r="J205" i="1" s="1"/>
  <c r="AG205" i="1"/>
  <c r="I206" i="1"/>
  <c r="J206" i="1" s="1"/>
  <c r="K206" i="1"/>
  <c r="N206" i="1"/>
  <c r="P206" i="1" s="1"/>
  <c r="AG206" i="1"/>
  <c r="I207" i="1"/>
  <c r="J207" i="1" s="1"/>
  <c r="AG207" i="1"/>
  <c r="I208" i="1"/>
  <c r="J208" i="1"/>
  <c r="AG208" i="1"/>
  <c r="I209" i="1"/>
  <c r="J209" i="1"/>
  <c r="AG209" i="1"/>
  <c r="I210" i="1"/>
  <c r="J210" i="1"/>
  <c r="AG210" i="1"/>
  <c r="I211" i="1"/>
  <c r="J211" i="1"/>
  <c r="AG211" i="1"/>
  <c r="I212" i="1"/>
  <c r="J212" i="1"/>
  <c r="K212" i="1" s="1"/>
  <c r="N212" i="1"/>
  <c r="P212" i="1" s="1"/>
  <c r="AG212" i="1"/>
  <c r="I213" i="1"/>
  <c r="J213" i="1"/>
  <c r="AG213" i="1"/>
  <c r="I214" i="1"/>
  <c r="J214" i="1"/>
  <c r="K214" i="1" s="1"/>
  <c r="N214" i="1"/>
  <c r="P214" i="1" s="1"/>
  <c r="AG214" i="1"/>
  <c r="I215" i="1"/>
  <c r="J215" i="1"/>
  <c r="K215" i="1" s="1"/>
  <c r="N215" i="1"/>
  <c r="P215" i="1" s="1"/>
  <c r="AG215" i="1"/>
  <c r="I216" i="1"/>
  <c r="J216" i="1"/>
  <c r="K216" i="1" s="1"/>
  <c r="N216" i="1"/>
  <c r="P216" i="1" s="1"/>
  <c r="AG216" i="1"/>
  <c r="I217" i="1"/>
  <c r="J217" i="1"/>
  <c r="K217" i="1" s="1"/>
  <c r="AG217" i="1"/>
  <c r="I218" i="1"/>
  <c r="J218" i="1"/>
  <c r="AG218" i="1"/>
  <c r="I219" i="1"/>
  <c r="J219" i="1"/>
  <c r="AG219" i="1"/>
  <c r="I220" i="1"/>
  <c r="J220" i="1"/>
  <c r="AG220" i="1"/>
  <c r="I221" i="1"/>
  <c r="J221" i="1"/>
  <c r="AG221" i="1"/>
  <c r="I222" i="1"/>
  <c r="J222" i="1"/>
  <c r="AG222" i="1"/>
  <c r="I223" i="1"/>
  <c r="J223" i="1"/>
  <c r="K223" i="1" s="1"/>
  <c r="N223" i="1"/>
  <c r="P223" i="1"/>
  <c r="AG223" i="1"/>
  <c r="I224" i="1"/>
  <c r="J224" i="1"/>
  <c r="K224" i="1" s="1"/>
  <c r="N224" i="1"/>
  <c r="P224" i="1" s="1"/>
  <c r="AG224" i="1"/>
  <c r="I225" i="1"/>
  <c r="J225" i="1"/>
  <c r="K225" i="1" s="1"/>
  <c r="N225" i="1"/>
  <c r="P225" i="1" s="1"/>
  <c r="AG225" i="1"/>
  <c r="I226" i="1"/>
  <c r="J226" i="1"/>
  <c r="AG226" i="1"/>
  <c r="I227" i="1"/>
  <c r="J227" i="1"/>
  <c r="AG227" i="1"/>
  <c r="I228" i="1"/>
  <c r="J228" i="1"/>
  <c r="K228" i="1" s="1"/>
  <c r="N228" i="1"/>
  <c r="P228" i="1"/>
  <c r="AG228" i="1"/>
  <c r="I229" i="1"/>
  <c r="J229" i="1"/>
  <c r="AG229" i="1"/>
  <c r="I230" i="1"/>
  <c r="J230" i="1"/>
  <c r="K230" i="1" s="1"/>
  <c r="N230" i="1"/>
  <c r="P230" i="1" s="1"/>
  <c r="AG230" i="1"/>
  <c r="I231" i="1"/>
  <c r="J231" i="1"/>
  <c r="K231" i="1" s="1"/>
  <c r="N231" i="1"/>
  <c r="P231" i="1" s="1"/>
  <c r="AG231" i="1"/>
  <c r="I232" i="1"/>
  <c r="J232" i="1"/>
  <c r="K232" i="1" s="1"/>
  <c r="N232" i="1"/>
  <c r="P232" i="1" s="1"/>
  <c r="AG232" i="1"/>
  <c r="I233" i="1"/>
  <c r="J233" i="1"/>
  <c r="AG233" i="1"/>
  <c r="I234" i="1"/>
  <c r="J234" i="1"/>
  <c r="AG234" i="1"/>
  <c r="I235" i="1"/>
  <c r="J235" i="1"/>
  <c r="AG235" i="1"/>
  <c r="I236" i="1"/>
  <c r="J236" i="1"/>
  <c r="K236" i="1" s="1"/>
  <c r="N236" i="1"/>
  <c r="P236" i="1" s="1"/>
  <c r="AG236" i="1"/>
  <c r="I237" i="1"/>
  <c r="J237" i="1"/>
  <c r="AG237" i="1"/>
  <c r="I238" i="1"/>
  <c r="J238" i="1"/>
  <c r="AG238" i="1"/>
  <c r="I239" i="1"/>
  <c r="J239" i="1"/>
  <c r="K239" i="1" s="1"/>
  <c r="N239" i="1"/>
  <c r="P239" i="1"/>
  <c r="AG239" i="1"/>
  <c r="I240" i="1"/>
  <c r="J240" i="1"/>
  <c r="K240" i="1" s="1"/>
  <c r="N240" i="1"/>
  <c r="P240" i="1" s="1"/>
  <c r="AG240" i="1"/>
  <c r="I241" i="1"/>
  <c r="J241" i="1"/>
  <c r="K241" i="1" s="1"/>
  <c r="N241" i="1"/>
  <c r="P241" i="1" s="1"/>
  <c r="AG241" i="1"/>
  <c r="I242" i="1"/>
  <c r="J242" i="1"/>
  <c r="AG242" i="1"/>
  <c r="I243" i="1"/>
  <c r="J243" i="1"/>
  <c r="AG243" i="1"/>
  <c r="I244" i="1"/>
  <c r="J244" i="1"/>
  <c r="K244" i="1" s="1"/>
  <c r="N244" i="1"/>
  <c r="P244" i="1" s="1"/>
  <c r="AG244" i="1"/>
  <c r="I245" i="1"/>
  <c r="J245" i="1"/>
  <c r="AG245" i="1"/>
  <c r="I246" i="1"/>
  <c r="J246" i="1"/>
  <c r="K246" i="1" s="1"/>
  <c r="N246" i="1"/>
  <c r="P246" i="1" s="1"/>
  <c r="AG246" i="1"/>
  <c r="I247" i="1"/>
  <c r="J247" i="1"/>
  <c r="K247" i="1" s="1"/>
  <c r="N247" i="1"/>
  <c r="P247" i="1" s="1"/>
  <c r="AG247" i="1"/>
  <c r="I248" i="1"/>
  <c r="J248" i="1"/>
  <c r="K248" i="1" s="1"/>
  <c r="AG248" i="1"/>
  <c r="I249" i="1"/>
  <c r="J249" i="1"/>
  <c r="K249" i="1" s="1"/>
  <c r="N249" i="1"/>
  <c r="P249" i="1"/>
  <c r="AG249" i="1"/>
  <c r="I250" i="1"/>
  <c r="J250" i="1"/>
  <c r="AG250" i="1"/>
  <c r="I251" i="1"/>
  <c r="J251" i="1"/>
  <c r="AG251" i="1"/>
  <c r="I252" i="1"/>
  <c r="J252" i="1"/>
  <c r="AG252" i="1"/>
  <c r="I253" i="1"/>
  <c r="J253" i="1"/>
  <c r="N253" i="1" s="1"/>
  <c r="P253" i="1" s="1"/>
  <c r="K253" i="1"/>
  <c r="AG253" i="1"/>
  <c r="I254" i="1"/>
  <c r="J254" i="1"/>
  <c r="N254" i="1" s="1"/>
  <c r="K254" i="1"/>
  <c r="P254" i="1"/>
  <c r="AG254" i="1"/>
  <c r="I255" i="1"/>
  <c r="J255" i="1"/>
  <c r="AG255" i="1"/>
  <c r="I256" i="1"/>
  <c r="J256" i="1"/>
  <c r="AG256" i="1"/>
  <c r="I257" i="1"/>
  <c r="J257" i="1"/>
  <c r="N257" i="1" s="1"/>
  <c r="P257" i="1" s="1"/>
  <c r="K257" i="1"/>
  <c r="AG257" i="1"/>
  <c r="I258" i="1"/>
  <c r="J258" i="1"/>
  <c r="N258" i="1" s="1"/>
  <c r="K258" i="1"/>
  <c r="P258" i="1"/>
  <c r="AG258" i="1"/>
  <c r="I259" i="1"/>
  <c r="J259" i="1"/>
  <c r="AG259" i="1"/>
  <c r="I260" i="1"/>
  <c r="J260" i="1"/>
  <c r="AG260" i="1"/>
  <c r="I261" i="1"/>
  <c r="J261" i="1"/>
  <c r="AG261" i="1"/>
  <c r="I262" i="1"/>
  <c r="J262" i="1"/>
  <c r="N262" i="1" s="1"/>
  <c r="K262" i="1"/>
  <c r="P262" i="1"/>
  <c r="AG262" i="1"/>
  <c r="I263" i="1"/>
  <c r="J263" i="1"/>
  <c r="AG263" i="1"/>
  <c r="I264" i="1"/>
  <c r="J264" i="1"/>
  <c r="AG264" i="1"/>
  <c r="I265" i="1"/>
  <c r="J265" i="1"/>
  <c r="AG265" i="1"/>
  <c r="I266" i="1"/>
  <c r="J266" i="1"/>
  <c r="N266" i="1" s="1"/>
  <c r="K266" i="1"/>
  <c r="P266" i="1"/>
  <c r="AG266" i="1"/>
  <c r="I267" i="1"/>
  <c r="J267" i="1"/>
  <c r="AG267" i="1"/>
  <c r="I268" i="1"/>
  <c r="J268" i="1"/>
  <c r="AG268" i="1"/>
  <c r="I269" i="1"/>
  <c r="J269" i="1"/>
  <c r="N269" i="1" s="1"/>
  <c r="P269" i="1" s="1"/>
  <c r="K269" i="1"/>
  <c r="AG269" i="1"/>
  <c r="I270" i="1"/>
  <c r="J270" i="1"/>
  <c r="N270" i="1" s="1"/>
  <c r="K270" i="1"/>
  <c r="P270" i="1"/>
  <c r="AG270" i="1"/>
  <c r="I271" i="1"/>
  <c r="J271" i="1"/>
  <c r="AG271" i="1"/>
  <c r="I272" i="1"/>
  <c r="J272" i="1"/>
  <c r="AG272" i="1"/>
  <c r="I273" i="1"/>
  <c r="J273" i="1"/>
  <c r="N273" i="1" s="1"/>
  <c r="P273" i="1" s="1"/>
  <c r="K273" i="1"/>
  <c r="AG273" i="1"/>
  <c r="I274" i="1"/>
  <c r="J274" i="1"/>
  <c r="N274" i="1" s="1"/>
  <c r="K274" i="1"/>
  <c r="P274" i="1"/>
  <c r="AG274" i="1"/>
  <c r="I275" i="1"/>
  <c r="J275" i="1"/>
  <c r="AG275" i="1"/>
  <c r="I276" i="1"/>
  <c r="J276" i="1"/>
  <c r="AG276" i="1"/>
  <c r="I277" i="1"/>
  <c r="J277" i="1"/>
  <c r="N277" i="1" s="1"/>
  <c r="P277" i="1" s="1"/>
  <c r="K277" i="1"/>
  <c r="AG277" i="1"/>
  <c r="I278" i="1"/>
  <c r="J278" i="1"/>
  <c r="K278" i="1"/>
  <c r="N278" i="1"/>
  <c r="P278" i="1"/>
  <c r="AG278" i="1"/>
  <c r="I279" i="1"/>
  <c r="J279" i="1"/>
  <c r="K279" i="1" s="1"/>
  <c r="N279" i="1"/>
  <c r="P279" i="1"/>
  <c r="AG279" i="1"/>
  <c r="I280" i="1"/>
  <c r="J280" i="1"/>
  <c r="K280" i="1" s="1"/>
  <c r="N280" i="1"/>
  <c r="P280" i="1"/>
  <c r="AG280" i="1"/>
  <c r="I281" i="1"/>
  <c r="J281" i="1"/>
  <c r="N281" i="1" s="1"/>
  <c r="P281" i="1" s="1"/>
  <c r="K281" i="1"/>
  <c r="AG281" i="1"/>
  <c r="I282" i="1"/>
  <c r="J282" i="1"/>
  <c r="AG282" i="1"/>
  <c r="I283" i="1"/>
  <c r="J283" i="1"/>
  <c r="K283" i="1"/>
  <c r="N283" i="1"/>
  <c r="P283" i="1" s="1"/>
  <c r="AG283" i="1"/>
  <c r="I284" i="1"/>
  <c r="J284" i="1"/>
  <c r="N284" i="1" s="1"/>
  <c r="P284" i="1" s="1"/>
  <c r="K284" i="1"/>
  <c r="AG284" i="1"/>
  <c r="I285" i="1"/>
  <c r="J285" i="1"/>
  <c r="K285" i="1" s="1"/>
  <c r="N285" i="1"/>
  <c r="P285" i="1" s="1"/>
  <c r="AG285" i="1"/>
  <c r="I286" i="1"/>
  <c r="J286" i="1"/>
  <c r="K286" i="1"/>
  <c r="N286" i="1"/>
  <c r="P286" i="1" s="1"/>
  <c r="AG286" i="1"/>
  <c r="I287" i="1"/>
  <c r="J287" i="1"/>
  <c r="K287" i="1" s="1"/>
  <c r="N287" i="1"/>
  <c r="P287" i="1"/>
  <c r="AG287" i="1"/>
  <c r="I288" i="1"/>
  <c r="J288" i="1"/>
  <c r="K288" i="1" s="1"/>
  <c r="AG288" i="1"/>
  <c r="I289" i="1"/>
  <c r="J289" i="1"/>
  <c r="N289" i="1" s="1"/>
  <c r="P289" i="1" s="1"/>
  <c r="K289" i="1"/>
  <c r="AG289" i="1"/>
  <c r="I290" i="1"/>
  <c r="J290" i="1"/>
  <c r="AG290" i="1"/>
  <c r="I291" i="1"/>
  <c r="J291" i="1"/>
  <c r="K291" i="1" s="1"/>
  <c r="N291" i="1"/>
  <c r="P291" i="1" s="1"/>
  <c r="AG291" i="1"/>
  <c r="I292" i="1"/>
  <c r="J292" i="1"/>
  <c r="N292" i="1" s="1"/>
  <c r="K292" i="1"/>
  <c r="P292" i="1"/>
  <c r="AG292" i="1"/>
  <c r="I293" i="1"/>
  <c r="J293" i="1"/>
  <c r="AG293" i="1"/>
  <c r="I294" i="1"/>
  <c r="J294" i="1"/>
  <c r="K294" i="1"/>
  <c r="N294" i="1"/>
  <c r="P294" i="1"/>
  <c r="AG294" i="1"/>
  <c r="I295" i="1"/>
  <c r="J295" i="1"/>
  <c r="K295" i="1"/>
  <c r="N295" i="1"/>
  <c r="P295" i="1" s="1"/>
  <c r="AG295" i="1"/>
  <c r="I296" i="1"/>
  <c r="J296" i="1"/>
  <c r="AG296" i="1"/>
  <c r="I297" i="1"/>
  <c r="J297" i="1"/>
  <c r="K297" i="1"/>
  <c r="N297" i="1"/>
  <c r="P297" i="1" s="1"/>
  <c r="AG297" i="1"/>
  <c r="I298" i="1"/>
  <c r="J298" i="1"/>
  <c r="AG298" i="1"/>
  <c r="I299" i="1"/>
  <c r="J299" i="1"/>
  <c r="K299" i="1" s="1"/>
  <c r="N299" i="1"/>
  <c r="P299" i="1" s="1"/>
  <c r="AG299" i="1"/>
  <c r="I300" i="1"/>
  <c r="J300" i="1"/>
  <c r="N300" i="1" s="1"/>
  <c r="K300" i="1"/>
  <c r="P300" i="1"/>
  <c r="AG300" i="1"/>
  <c r="I301" i="1"/>
  <c r="J301" i="1"/>
  <c r="AG301" i="1"/>
  <c r="I302" i="1"/>
  <c r="J302" i="1"/>
  <c r="N302" i="1" s="1"/>
  <c r="P302" i="1" s="1"/>
  <c r="K302" i="1"/>
  <c r="AG302" i="1"/>
  <c r="I303" i="1"/>
  <c r="J303" i="1"/>
  <c r="K303" i="1"/>
  <c r="N303" i="1"/>
  <c r="P303" i="1" s="1"/>
  <c r="AG303" i="1"/>
  <c r="I304" i="1"/>
  <c r="J304" i="1"/>
  <c r="AG304" i="1"/>
  <c r="I305" i="1"/>
  <c r="J305" i="1"/>
  <c r="K305" i="1"/>
  <c r="N305" i="1"/>
  <c r="P305" i="1" s="1"/>
  <c r="AG305" i="1"/>
  <c r="I306" i="1"/>
  <c r="J306" i="1"/>
  <c r="AG306" i="1"/>
  <c r="I307" i="1"/>
  <c r="J307" i="1"/>
  <c r="K307" i="1" s="1"/>
  <c r="N307" i="1"/>
  <c r="P307" i="1" s="1"/>
  <c r="AG307" i="1"/>
  <c r="I308" i="1"/>
  <c r="J308" i="1"/>
  <c r="N308" i="1" s="1"/>
  <c r="K308" i="1"/>
  <c r="P308" i="1"/>
  <c r="AG308" i="1"/>
  <c r="I309" i="1"/>
  <c r="J309" i="1"/>
  <c r="AG309" i="1"/>
  <c r="I310" i="1"/>
  <c r="J310" i="1"/>
  <c r="N310" i="1" s="1"/>
  <c r="P310" i="1" s="1"/>
  <c r="K310" i="1"/>
  <c r="AG310" i="1"/>
  <c r="I311" i="1"/>
  <c r="J311" i="1"/>
  <c r="AG311" i="1"/>
  <c r="I312" i="1"/>
  <c r="J312" i="1"/>
  <c r="K312" i="1" s="1"/>
  <c r="AG312" i="1"/>
  <c r="I313" i="1"/>
  <c r="J313" i="1"/>
  <c r="K313" i="1"/>
  <c r="N313" i="1"/>
  <c r="P313" i="1" s="1"/>
  <c r="AG313" i="1"/>
  <c r="I314" i="1"/>
  <c r="J314" i="1"/>
  <c r="K314" i="1"/>
  <c r="N314" i="1"/>
  <c r="P314" i="1" s="1"/>
  <c r="AG314" i="1"/>
  <c r="I315" i="1"/>
  <c r="J315" i="1"/>
  <c r="K315" i="1"/>
  <c r="N315" i="1"/>
  <c r="P315" i="1" s="1"/>
  <c r="AG315" i="1"/>
  <c r="I316" i="1"/>
  <c r="J316" i="1"/>
  <c r="K316" i="1" s="1"/>
  <c r="N316" i="1"/>
  <c r="P316" i="1" s="1"/>
  <c r="AG316" i="1"/>
  <c r="I317" i="1"/>
  <c r="J317" i="1"/>
  <c r="AG317" i="1"/>
  <c r="I318" i="1"/>
  <c r="J318" i="1"/>
  <c r="N318" i="1" s="1"/>
  <c r="P318" i="1" s="1"/>
  <c r="K318" i="1"/>
  <c r="AG318" i="1"/>
  <c r="I319" i="1"/>
  <c r="J319" i="1"/>
  <c r="AG319" i="1"/>
  <c r="I320" i="1"/>
  <c r="J320" i="1"/>
  <c r="K320" i="1"/>
  <c r="N320" i="1"/>
  <c r="P320" i="1" s="1"/>
  <c r="AG320" i="1"/>
  <c r="I321" i="1"/>
  <c r="J321" i="1"/>
  <c r="K321" i="1"/>
  <c r="N321" i="1"/>
  <c r="P321" i="1" s="1"/>
  <c r="AG321" i="1"/>
  <c r="I322" i="1"/>
  <c r="J322" i="1"/>
  <c r="K322" i="1"/>
  <c r="N322" i="1"/>
  <c r="P322" i="1" s="1"/>
  <c r="AG322" i="1"/>
  <c r="I323" i="1"/>
  <c r="J323" i="1"/>
  <c r="K323" i="1"/>
  <c r="N323" i="1"/>
  <c r="P323" i="1" s="1"/>
  <c r="AG323" i="1"/>
  <c r="I324" i="1"/>
  <c r="J324" i="1"/>
  <c r="K324" i="1" s="1"/>
  <c r="N324" i="1"/>
  <c r="P324" i="1" s="1"/>
  <c r="AG324" i="1"/>
  <c r="I325" i="1"/>
  <c r="J325" i="1"/>
  <c r="N325" i="1" s="1"/>
  <c r="P325" i="1" s="1"/>
  <c r="AG325" i="1"/>
  <c r="I326" i="1"/>
  <c r="J326" i="1"/>
  <c r="N326" i="1" s="1"/>
  <c r="P326" i="1" s="1"/>
  <c r="K326" i="1"/>
  <c r="AG326" i="1"/>
  <c r="I327" i="1"/>
  <c r="J327" i="1"/>
  <c r="AG327" i="1"/>
  <c r="I328" i="1"/>
  <c r="J328" i="1"/>
  <c r="N328" i="1" s="1"/>
  <c r="P328" i="1" s="1"/>
  <c r="K328" i="1"/>
  <c r="AG328" i="1"/>
  <c r="I329" i="1"/>
  <c r="J329" i="1"/>
  <c r="K329" i="1"/>
  <c r="N329" i="1"/>
  <c r="P329" i="1" s="1"/>
  <c r="AG329" i="1"/>
  <c r="I330" i="1"/>
  <c r="J330" i="1"/>
  <c r="K330" i="1"/>
  <c r="N330" i="1"/>
  <c r="P330" i="1" s="1"/>
  <c r="AG330" i="1"/>
  <c r="I331" i="1"/>
  <c r="J331" i="1"/>
  <c r="K331" i="1"/>
  <c r="N331" i="1"/>
  <c r="P331" i="1" s="1"/>
  <c r="AG331" i="1"/>
  <c r="I332" i="1"/>
  <c r="J332" i="1"/>
  <c r="K332" i="1" s="1"/>
  <c r="AG332" i="1"/>
  <c r="I333" i="1"/>
  <c r="J333" i="1"/>
  <c r="N333" i="1" s="1"/>
  <c r="P333" i="1" s="1"/>
  <c r="K333" i="1"/>
  <c r="AG333" i="1"/>
  <c r="I334" i="1"/>
  <c r="J334" i="1"/>
  <c r="N334" i="1" s="1"/>
  <c r="P334" i="1" s="1"/>
  <c r="K334" i="1"/>
  <c r="AG334" i="1"/>
  <c r="I335" i="1"/>
  <c r="J335" i="1"/>
  <c r="AG335" i="1"/>
  <c r="I336" i="1"/>
  <c r="J336" i="1"/>
  <c r="K336" i="1"/>
  <c r="N336" i="1"/>
  <c r="P336" i="1" s="1"/>
  <c r="AG336" i="1"/>
  <c r="I337" i="1"/>
  <c r="J337" i="1"/>
  <c r="K337" i="1"/>
  <c r="N337" i="1"/>
  <c r="P337" i="1" s="1"/>
  <c r="AG337" i="1"/>
  <c r="I338" i="1"/>
  <c r="J338" i="1"/>
  <c r="K338" i="1"/>
  <c r="N338" i="1"/>
  <c r="P338" i="1" s="1"/>
  <c r="AG338" i="1"/>
  <c r="I339" i="1"/>
  <c r="J339" i="1"/>
  <c r="K339" i="1"/>
  <c r="N339" i="1"/>
  <c r="P339" i="1" s="1"/>
  <c r="AG339" i="1"/>
  <c r="I340" i="1"/>
  <c r="J340" i="1"/>
  <c r="K340" i="1" s="1"/>
  <c r="AG340" i="1"/>
  <c r="I341" i="1"/>
  <c r="J341" i="1"/>
  <c r="N341" i="1" s="1"/>
  <c r="P341" i="1" s="1"/>
  <c r="K341" i="1"/>
  <c r="AG341" i="1"/>
  <c r="I342" i="1"/>
  <c r="J342" i="1"/>
  <c r="N342" i="1" s="1"/>
  <c r="P342" i="1" s="1"/>
  <c r="AG342" i="1"/>
  <c r="I343" i="1"/>
  <c r="J343" i="1"/>
  <c r="N343" i="1" s="1"/>
  <c r="P343" i="1" s="1"/>
  <c r="AG343" i="1"/>
  <c r="I344" i="1"/>
  <c r="J344" i="1"/>
  <c r="AG344" i="1"/>
  <c r="I345" i="1"/>
  <c r="J345" i="1"/>
  <c r="AG345" i="1"/>
  <c r="I346" i="1"/>
  <c r="J346" i="1"/>
  <c r="K346" i="1"/>
  <c r="N346" i="1"/>
  <c r="P346" i="1" s="1"/>
  <c r="AG346" i="1"/>
  <c r="I347" i="1"/>
  <c r="J347" i="1"/>
  <c r="N347" i="1" s="1"/>
  <c r="P347" i="1" s="1"/>
  <c r="AG347" i="1"/>
  <c r="I348" i="1"/>
  <c r="J348" i="1"/>
  <c r="K348" i="1"/>
  <c r="N348" i="1"/>
  <c r="P348" i="1" s="1"/>
  <c r="AG348" i="1"/>
  <c r="I349" i="1"/>
  <c r="J349" i="1"/>
  <c r="K349" i="1" s="1"/>
  <c r="N349" i="1"/>
  <c r="P349" i="1" s="1"/>
  <c r="AG349" i="1"/>
  <c r="I350" i="1"/>
  <c r="J350" i="1"/>
  <c r="K350" i="1" s="1"/>
  <c r="AG350" i="1"/>
  <c r="I351" i="1"/>
  <c r="J351" i="1"/>
  <c r="K351" i="1"/>
  <c r="N351" i="1"/>
  <c r="P351" i="1" s="1"/>
  <c r="AG351" i="1"/>
  <c r="I352" i="1"/>
  <c r="J352" i="1"/>
  <c r="AG352" i="1"/>
  <c r="I353" i="1"/>
  <c r="J353" i="1"/>
  <c r="N353" i="1" s="1"/>
  <c r="P353" i="1" s="1"/>
  <c r="K353" i="1"/>
  <c r="AG353" i="1"/>
  <c r="I354" i="1"/>
  <c r="J354" i="1"/>
  <c r="K354" i="1"/>
  <c r="N354" i="1"/>
  <c r="P354" i="1" s="1"/>
  <c r="AG354" i="1"/>
  <c r="I355" i="1"/>
  <c r="J355" i="1"/>
  <c r="N355" i="1" s="1"/>
  <c r="P355" i="1" s="1"/>
  <c r="AG355" i="1"/>
  <c r="I356" i="1"/>
  <c r="J356" i="1"/>
  <c r="K356" i="1"/>
  <c r="N356" i="1"/>
  <c r="P356" i="1" s="1"/>
  <c r="AG356" i="1"/>
  <c r="I357" i="1"/>
  <c r="J357" i="1"/>
  <c r="K357" i="1" s="1"/>
  <c r="N357" i="1"/>
  <c r="P357" i="1" s="1"/>
  <c r="AG357" i="1"/>
  <c r="I358" i="1"/>
  <c r="J358" i="1"/>
  <c r="K358" i="1" s="1"/>
  <c r="AG358" i="1"/>
  <c r="I359" i="1"/>
  <c r="J359" i="1"/>
  <c r="K359" i="1"/>
  <c r="N359" i="1"/>
  <c r="P359" i="1" s="1"/>
  <c r="AG359" i="1"/>
  <c r="I360" i="1"/>
  <c r="J360" i="1"/>
  <c r="AG360" i="1"/>
  <c r="I361" i="1"/>
  <c r="J361" i="1"/>
  <c r="AG361" i="1"/>
  <c r="I362" i="1"/>
  <c r="J362" i="1"/>
  <c r="K362" i="1"/>
  <c r="N362" i="1"/>
  <c r="P362" i="1" s="1"/>
  <c r="AG362" i="1"/>
  <c r="I363" i="1"/>
  <c r="J363" i="1"/>
  <c r="N363" i="1" s="1"/>
  <c r="P363" i="1" s="1"/>
  <c r="AG363" i="1"/>
  <c r="I364" i="1"/>
  <c r="J364" i="1"/>
  <c r="K364" i="1"/>
  <c r="N364" i="1"/>
  <c r="P364" i="1" s="1"/>
  <c r="AG364" i="1"/>
  <c r="I365" i="1"/>
  <c r="J365" i="1"/>
  <c r="K365" i="1" s="1"/>
  <c r="N365" i="1"/>
  <c r="P365" i="1" s="1"/>
  <c r="AG365" i="1"/>
  <c r="I366" i="1"/>
  <c r="J366" i="1"/>
  <c r="K366" i="1" s="1"/>
  <c r="AG366" i="1"/>
  <c r="I367" i="1"/>
  <c r="J367" i="1"/>
  <c r="K367" i="1"/>
  <c r="N367" i="1"/>
  <c r="P367" i="1" s="1"/>
  <c r="AG367" i="1"/>
  <c r="I368" i="1"/>
  <c r="J368" i="1"/>
  <c r="AG368" i="1"/>
  <c r="I369" i="1"/>
  <c r="J369" i="1"/>
  <c r="N369" i="1" s="1"/>
  <c r="P369" i="1" s="1"/>
  <c r="K369" i="1"/>
  <c r="AG369" i="1"/>
  <c r="I370" i="1"/>
  <c r="J370" i="1"/>
  <c r="K370" i="1"/>
  <c r="N370" i="1"/>
  <c r="P370" i="1" s="1"/>
  <c r="AG370" i="1"/>
  <c r="I371" i="1"/>
  <c r="J371" i="1"/>
  <c r="N371" i="1" s="1"/>
  <c r="P371" i="1" s="1"/>
  <c r="AG371" i="1"/>
  <c r="I372" i="1"/>
  <c r="J372" i="1"/>
  <c r="K372" i="1"/>
  <c r="N372" i="1"/>
  <c r="P372" i="1" s="1"/>
  <c r="AG372" i="1"/>
  <c r="I373" i="1"/>
  <c r="J373" i="1"/>
  <c r="K373" i="1" s="1"/>
  <c r="N373" i="1"/>
  <c r="P373" i="1" s="1"/>
  <c r="AG373" i="1"/>
  <c r="I374" i="1"/>
  <c r="J374" i="1"/>
  <c r="K374" i="1" s="1"/>
  <c r="AG374" i="1"/>
  <c r="I375" i="1"/>
  <c r="J375" i="1" s="1"/>
  <c r="AG375" i="1"/>
  <c r="I376" i="1"/>
  <c r="J376" i="1"/>
  <c r="AG376" i="1"/>
  <c r="I377" i="1"/>
  <c r="J377" i="1"/>
  <c r="N377" i="1" s="1"/>
  <c r="P377" i="1" s="1"/>
  <c r="AG377" i="1"/>
  <c r="I378" i="1"/>
  <c r="J378" i="1" s="1"/>
  <c r="AG378" i="1"/>
  <c r="I379" i="1"/>
  <c r="J379" i="1"/>
  <c r="N379" i="1" s="1"/>
  <c r="P379" i="1" s="1"/>
  <c r="AG379" i="1"/>
  <c r="I380" i="1"/>
  <c r="J380" i="1" s="1"/>
  <c r="K380" i="1" s="1"/>
  <c r="AG380" i="1"/>
  <c r="I381" i="1"/>
  <c r="J381" i="1" s="1"/>
  <c r="K381" i="1" s="1"/>
  <c r="AG381" i="1"/>
  <c r="I382" i="1"/>
  <c r="J382" i="1"/>
  <c r="K382" i="1" s="1"/>
  <c r="AG382" i="1"/>
  <c r="I383" i="1"/>
  <c r="J383" i="1" s="1"/>
  <c r="AG383" i="1"/>
  <c r="I384" i="1"/>
  <c r="J384" i="1" s="1"/>
  <c r="AG384" i="1"/>
  <c r="I385" i="1"/>
  <c r="J385" i="1"/>
  <c r="N385" i="1" s="1"/>
  <c r="P385" i="1" s="1"/>
  <c r="K385" i="1"/>
  <c r="AG385" i="1"/>
  <c r="I386" i="1"/>
  <c r="J386" i="1" s="1"/>
  <c r="N386" i="1" s="1"/>
  <c r="P386" i="1" s="1"/>
  <c r="K386" i="1"/>
  <c r="AG386" i="1"/>
  <c r="I387" i="1"/>
  <c r="J387" i="1"/>
  <c r="N387" i="1" s="1"/>
  <c r="P387" i="1" s="1"/>
  <c r="AG387" i="1"/>
  <c r="I388" i="1"/>
  <c r="J388" i="1" s="1"/>
  <c r="K388" i="1" s="1"/>
  <c r="AG388" i="1"/>
  <c r="I389" i="1"/>
  <c r="J389" i="1" s="1"/>
  <c r="K389" i="1" s="1"/>
  <c r="N389" i="1"/>
  <c r="P389" i="1" s="1"/>
  <c r="AG389" i="1"/>
  <c r="I390" i="1"/>
  <c r="J390" i="1"/>
  <c r="K390" i="1" s="1"/>
  <c r="AG390" i="1"/>
  <c r="I391" i="1"/>
  <c r="J391" i="1" s="1"/>
  <c r="AG391" i="1"/>
  <c r="I392" i="1"/>
  <c r="J392" i="1"/>
  <c r="AG392" i="1"/>
  <c r="I393" i="1"/>
  <c r="J393" i="1"/>
  <c r="N393" i="1" s="1"/>
  <c r="P393" i="1" s="1"/>
  <c r="AG393" i="1"/>
  <c r="I394" i="1"/>
  <c r="J394" i="1" s="1"/>
  <c r="AG394" i="1"/>
  <c r="I395" i="1"/>
  <c r="J395" i="1"/>
  <c r="N395" i="1" s="1"/>
  <c r="P395" i="1" s="1"/>
  <c r="AG395" i="1"/>
  <c r="I396" i="1"/>
  <c r="J396" i="1" s="1"/>
  <c r="K396" i="1" s="1"/>
  <c r="AG396" i="1"/>
  <c r="I397" i="1"/>
  <c r="J397" i="1" s="1"/>
  <c r="K397" i="1" s="1"/>
  <c r="AG397" i="1"/>
  <c r="I398" i="1"/>
  <c r="J398" i="1"/>
  <c r="K398" i="1" s="1"/>
  <c r="AG398" i="1"/>
  <c r="I399" i="1"/>
  <c r="J399" i="1" s="1"/>
  <c r="AG399" i="1"/>
  <c r="I400" i="1"/>
  <c r="J400" i="1" s="1"/>
  <c r="AG400" i="1"/>
  <c r="I401" i="1"/>
  <c r="J401" i="1"/>
  <c r="N401" i="1" s="1"/>
  <c r="P401" i="1" s="1"/>
  <c r="K401" i="1"/>
  <c r="AG401" i="1"/>
  <c r="I402" i="1"/>
  <c r="J402" i="1" s="1"/>
  <c r="N402" i="1" s="1"/>
  <c r="P402" i="1" s="1"/>
  <c r="K402" i="1"/>
  <c r="AG402" i="1"/>
  <c r="I403" i="1"/>
  <c r="J403" i="1"/>
  <c r="N403" i="1" s="1"/>
  <c r="P403" i="1" s="1"/>
  <c r="AG403" i="1"/>
  <c r="I404" i="1"/>
  <c r="J404" i="1" s="1"/>
  <c r="K404" i="1" s="1"/>
  <c r="AG404" i="1"/>
  <c r="I405" i="1"/>
  <c r="J405" i="1" s="1"/>
  <c r="K405" i="1" s="1"/>
  <c r="AG405" i="1"/>
  <c r="I406" i="1"/>
  <c r="J406" i="1"/>
  <c r="K406" i="1" s="1"/>
  <c r="AG406" i="1"/>
  <c r="I407" i="1"/>
  <c r="J407" i="1" s="1"/>
  <c r="AG407" i="1"/>
  <c r="I408" i="1"/>
  <c r="J408" i="1" s="1"/>
  <c r="AG408" i="1"/>
  <c r="I409" i="1"/>
  <c r="J409" i="1"/>
  <c r="N409" i="1" s="1"/>
  <c r="P409" i="1" s="1"/>
  <c r="AG409" i="1"/>
  <c r="I410" i="1"/>
  <c r="J410" i="1" s="1"/>
  <c r="AG410" i="1"/>
  <c r="I411" i="1"/>
  <c r="J411" i="1"/>
  <c r="N411" i="1" s="1"/>
  <c r="P411" i="1" s="1"/>
  <c r="AG411" i="1"/>
  <c r="I412" i="1"/>
  <c r="J412" i="1" s="1"/>
  <c r="K412" i="1" s="1"/>
  <c r="AG412" i="1"/>
  <c r="I413" i="1"/>
  <c r="J413" i="1" s="1"/>
  <c r="K413" i="1" s="1"/>
  <c r="AG413" i="1"/>
  <c r="I414" i="1"/>
  <c r="J414" i="1"/>
  <c r="K414" i="1" s="1"/>
  <c r="AG414" i="1"/>
  <c r="I415" i="1"/>
  <c r="J415" i="1" s="1"/>
  <c r="AG415" i="1"/>
  <c r="I416" i="1"/>
  <c r="J416" i="1" s="1"/>
  <c r="AG416" i="1"/>
  <c r="I417" i="1"/>
  <c r="J417" i="1"/>
  <c r="N417" i="1" s="1"/>
  <c r="P417" i="1" s="1"/>
  <c r="AG417" i="1"/>
  <c r="I418" i="1"/>
  <c r="J418" i="1" s="1"/>
  <c r="N418" i="1" s="1"/>
  <c r="P418" i="1" s="1"/>
  <c r="K418" i="1"/>
  <c r="AG418" i="1"/>
  <c r="I419" i="1"/>
  <c r="J419" i="1"/>
  <c r="AG419" i="1"/>
  <c r="I420" i="1"/>
  <c r="J420" i="1" s="1"/>
  <c r="K420" i="1" s="1"/>
  <c r="N420" i="1"/>
  <c r="P420" i="1" s="1"/>
  <c r="AG420" i="1"/>
  <c r="I421" i="1"/>
  <c r="J421" i="1" s="1"/>
  <c r="K421" i="1" s="1"/>
  <c r="AG421" i="1"/>
  <c r="I422" i="1"/>
  <c r="J422" i="1"/>
  <c r="K422" i="1" s="1"/>
  <c r="AG422" i="1"/>
  <c r="I423" i="1"/>
  <c r="J423" i="1" s="1"/>
  <c r="K423" i="1" s="1"/>
  <c r="AG423" i="1"/>
  <c r="I424" i="1"/>
  <c r="J424" i="1" s="1"/>
  <c r="AG424" i="1"/>
  <c r="I425" i="1"/>
  <c r="J425" i="1"/>
  <c r="N425" i="1" s="1"/>
  <c r="P425" i="1" s="1"/>
  <c r="K425" i="1"/>
  <c r="AG425" i="1"/>
  <c r="I426" i="1"/>
  <c r="J426" i="1" s="1"/>
  <c r="N426" i="1" s="1"/>
  <c r="P426" i="1" s="1"/>
  <c r="K426" i="1"/>
  <c r="AG426" i="1"/>
  <c r="I427" i="1"/>
  <c r="J427" i="1"/>
  <c r="AG427" i="1"/>
  <c r="I428" i="1"/>
  <c r="J428" i="1" s="1"/>
  <c r="K428" i="1" s="1"/>
  <c r="N428" i="1"/>
  <c r="P428" i="1" s="1"/>
  <c r="AG428" i="1"/>
  <c r="I429" i="1"/>
  <c r="J429" i="1" s="1"/>
  <c r="K429" i="1" s="1"/>
  <c r="AG429" i="1"/>
  <c r="I430" i="1"/>
  <c r="J430" i="1"/>
  <c r="K430" i="1" s="1"/>
  <c r="AG430" i="1"/>
  <c r="I431" i="1"/>
  <c r="J431" i="1" s="1"/>
  <c r="K431" i="1" s="1"/>
  <c r="AG431" i="1"/>
  <c r="I432" i="1"/>
  <c r="J432" i="1" s="1"/>
  <c r="AG432" i="1"/>
  <c r="I433" i="1"/>
  <c r="J433" i="1"/>
  <c r="N433" i="1" s="1"/>
  <c r="P433" i="1" s="1"/>
  <c r="K433" i="1"/>
  <c r="AG433" i="1"/>
  <c r="I434" i="1"/>
  <c r="J434" i="1" s="1"/>
  <c r="N434" i="1" s="1"/>
  <c r="P434" i="1" s="1"/>
  <c r="K434" i="1"/>
  <c r="AG434" i="1"/>
  <c r="I435" i="1"/>
  <c r="J435" i="1"/>
  <c r="AG435" i="1"/>
  <c r="I436" i="1"/>
  <c r="J436" i="1" s="1"/>
  <c r="K436" i="1" s="1"/>
  <c r="N436" i="1"/>
  <c r="P436" i="1" s="1"/>
  <c r="AG436" i="1"/>
  <c r="I437" i="1"/>
  <c r="J437" i="1" s="1"/>
  <c r="K437" i="1" s="1"/>
  <c r="AG437" i="1"/>
  <c r="I438" i="1"/>
  <c r="J438" i="1"/>
  <c r="K438" i="1" s="1"/>
  <c r="AG438" i="1"/>
  <c r="I439" i="1"/>
  <c r="J439" i="1" s="1"/>
  <c r="K439" i="1" s="1"/>
  <c r="AG439" i="1"/>
  <c r="I440" i="1"/>
  <c r="J440" i="1" s="1"/>
  <c r="AG440" i="1"/>
  <c r="I441" i="1"/>
  <c r="J441" i="1"/>
  <c r="N441" i="1" s="1"/>
  <c r="P441" i="1" s="1"/>
  <c r="K441" i="1"/>
  <c r="AG441" i="1"/>
  <c r="I442" i="1"/>
  <c r="J442" i="1" s="1"/>
  <c r="K442" i="1"/>
  <c r="N442" i="1"/>
  <c r="P442" i="1" s="1"/>
  <c r="AG442" i="1"/>
  <c r="I443" i="1"/>
  <c r="J443" i="1"/>
  <c r="AG443" i="1"/>
  <c r="I444" i="1"/>
  <c r="J444" i="1" s="1"/>
  <c r="K444" i="1" s="1"/>
  <c r="N444" i="1"/>
  <c r="P444" i="1" s="1"/>
  <c r="AG444" i="1"/>
  <c r="I445" i="1"/>
  <c r="J445" i="1" s="1"/>
  <c r="K445" i="1" s="1"/>
  <c r="N445" i="1"/>
  <c r="P445" i="1" s="1"/>
  <c r="AG445" i="1"/>
  <c r="I446" i="1"/>
  <c r="J446" i="1"/>
  <c r="AG446" i="1"/>
  <c r="I447" i="1"/>
  <c r="J447" i="1" s="1"/>
  <c r="K447" i="1" s="1"/>
  <c r="N447" i="1"/>
  <c r="P447" i="1" s="1"/>
  <c r="AG447" i="1"/>
  <c r="I448" i="1"/>
  <c r="J448" i="1"/>
  <c r="AG448" i="1"/>
  <c r="I449" i="1"/>
  <c r="J449" i="1"/>
  <c r="K449" i="1"/>
  <c r="N449" i="1"/>
  <c r="P449" i="1" s="1"/>
  <c r="AG449" i="1"/>
  <c r="I450" i="1"/>
  <c r="J450" i="1" s="1"/>
  <c r="N450" i="1" s="1"/>
  <c r="P450" i="1" s="1"/>
  <c r="K450" i="1"/>
  <c r="AG450" i="1"/>
  <c r="I451" i="1"/>
  <c r="J451" i="1"/>
  <c r="AG451" i="1"/>
  <c r="I452" i="1"/>
  <c r="J452" i="1" s="1"/>
  <c r="K452" i="1" s="1"/>
  <c r="N452" i="1"/>
  <c r="P452" i="1" s="1"/>
  <c r="AG452" i="1"/>
  <c r="I453" i="1"/>
  <c r="J453" i="1" s="1"/>
  <c r="AG453" i="1"/>
  <c r="I454" i="1"/>
  <c r="J454" i="1"/>
  <c r="AG454" i="1"/>
  <c r="I455" i="1"/>
  <c r="J455" i="1" s="1"/>
  <c r="AG455" i="1"/>
  <c r="I456" i="1"/>
  <c r="J456" i="1"/>
  <c r="AG456" i="1"/>
  <c r="I457" i="1"/>
  <c r="J457" i="1"/>
  <c r="N457" i="1" s="1"/>
  <c r="P457" i="1" s="1"/>
  <c r="K457" i="1"/>
  <c r="AG457" i="1"/>
  <c r="I458" i="1"/>
  <c r="J458" i="1" s="1"/>
  <c r="K458" i="1" s="1"/>
  <c r="N458" i="1"/>
  <c r="P458" i="1" s="1"/>
  <c r="AG458" i="1"/>
  <c r="I459" i="1"/>
  <c r="J459" i="1"/>
  <c r="AG459" i="1"/>
  <c r="I460" i="1"/>
  <c r="J460" i="1" s="1"/>
  <c r="K460" i="1"/>
  <c r="N460" i="1"/>
  <c r="P460" i="1" s="1"/>
  <c r="AG460" i="1"/>
  <c r="I461" i="1"/>
  <c r="J461" i="1" s="1"/>
  <c r="K461" i="1" s="1"/>
  <c r="N461" i="1"/>
  <c r="P461" i="1" s="1"/>
  <c r="AG461" i="1"/>
  <c r="I462" i="1"/>
  <c r="J462" i="1"/>
  <c r="N462" i="1" s="1"/>
  <c r="P462" i="1" s="1"/>
  <c r="K462" i="1"/>
  <c r="AG462" i="1"/>
  <c r="I463" i="1"/>
  <c r="J463" i="1" s="1"/>
  <c r="K463" i="1" s="1"/>
  <c r="N463" i="1"/>
  <c r="P463" i="1" s="1"/>
  <c r="AG463" i="1"/>
  <c r="I464" i="1"/>
  <c r="J464" i="1" s="1"/>
  <c r="AG464" i="1"/>
  <c r="I465" i="1"/>
  <c r="J465" i="1"/>
  <c r="AG465" i="1"/>
  <c r="I466" i="1"/>
  <c r="J466" i="1" s="1"/>
  <c r="K466" i="1" s="1"/>
  <c r="N466" i="1"/>
  <c r="P466" i="1" s="1"/>
  <c r="AG466" i="1"/>
  <c r="I467" i="1"/>
  <c r="J467" i="1"/>
  <c r="AG467" i="1"/>
  <c r="I468" i="1"/>
  <c r="J468" i="1"/>
  <c r="AG468" i="1"/>
  <c r="I469" i="1"/>
  <c r="J469" i="1"/>
  <c r="AG469" i="1"/>
  <c r="I470" i="1"/>
  <c r="J470" i="1"/>
  <c r="AG470" i="1"/>
  <c r="I471" i="1"/>
  <c r="J471" i="1"/>
  <c r="AG471" i="1"/>
  <c r="I472" i="1"/>
  <c r="J472" i="1"/>
  <c r="AG472" i="1"/>
  <c r="I473" i="1"/>
  <c r="J473" i="1"/>
  <c r="AG473" i="1"/>
  <c r="I474" i="1"/>
  <c r="J474" i="1"/>
  <c r="AG474" i="1"/>
  <c r="I475" i="1"/>
  <c r="J475" i="1"/>
  <c r="AG475" i="1"/>
  <c r="I476" i="1"/>
  <c r="J476" i="1"/>
  <c r="AG476" i="1"/>
  <c r="I477" i="1"/>
  <c r="J477" i="1"/>
  <c r="AG477" i="1"/>
  <c r="I478" i="1"/>
  <c r="J478" i="1"/>
  <c r="AG478" i="1"/>
  <c r="I479" i="1"/>
  <c r="J479" i="1"/>
  <c r="AG479" i="1"/>
  <c r="I480" i="1"/>
  <c r="J480" i="1"/>
  <c r="AG480" i="1"/>
  <c r="I481" i="1"/>
  <c r="J481" i="1"/>
  <c r="AG481" i="1"/>
  <c r="I482" i="1"/>
  <c r="J482" i="1"/>
  <c r="AG482" i="1"/>
  <c r="I483" i="1"/>
  <c r="J483" i="1"/>
  <c r="AG483" i="1"/>
  <c r="I484" i="1"/>
  <c r="J484" i="1"/>
  <c r="AG484" i="1"/>
  <c r="I485" i="1"/>
  <c r="J485" i="1"/>
  <c r="AG485" i="1"/>
  <c r="I486" i="1"/>
  <c r="J486" i="1"/>
  <c r="AG486" i="1"/>
  <c r="I487" i="1"/>
  <c r="J487" i="1"/>
  <c r="AG487" i="1"/>
  <c r="I488" i="1"/>
  <c r="J488" i="1"/>
  <c r="AG488" i="1"/>
  <c r="I489" i="1"/>
  <c r="J489" i="1"/>
  <c r="K489" i="1" s="1"/>
  <c r="N489" i="1"/>
  <c r="P489" i="1"/>
  <c r="AG489" i="1"/>
  <c r="I490" i="1"/>
  <c r="J490" i="1"/>
  <c r="AG490" i="1"/>
  <c r="I491" i="1"/>
  <c r="J491" i="1"/>
  <c r="AG491" i="1"/>
  <c r="I492" i="1"/>
  <c r="J492" i="1"/>
  <c r="AG492" i="1"/>
  <c r="I493" i="1"/>
  <c r="J493" i="1"/>
  <c r="AG493" i="1"/>
  <c r="I494" i="1"/>
  <c r="J494" i="1"/>
  <c r="AG494" i="1"/>
  <c r="I495" i="1"/>
  <c r="J495" i="1"/>
  <c r="AG495" i="1"/>
  <c r="I496" i="1"/>
  <c r="J496" i="1"/>
  <c r="AG496" i="1"/>
  <c r="I497" i="1"/>
  <c r="J497" i="1"/>
  <c r="AG497" i="1"/>
  <c r="I498" i="1"/>
  <c r="J498" i="1"/>
  <c r="AG498" i="1"/>
  <c r="I499" i="1"/>
  <c r="J499" i="1"/>
  <c r="AG499" i="1"/>
  <c r="AG674" i="1" s="1"/>
  <c r="I500" i="1"/>
  <c r="J500" i="1"/>
  <c r="AG500" i="1"/>
  <c r="I501" i="1"/>
  <c r="J501" i="1"/>
  <c r="AG501" i="1"/>
  <c r="I502" i="1"/>
  <c r="J502" i="1"/>
  <c r="AG502" i="1"/>
  <c r="I503" i="1"/>
  <c r="J503" i="1"/>
  <c r="AG503" i="1"/>
  <c r="I504" i="1"/>
  <c r="J504" i="1"/>
  <c r="AG504" i="1"/>
  <c r="I505" i="1"/>
  <c r="J505" i="1"/>
  <c r="AG505" i="1"/>
  <c r="I506" i="1"/>
  <c r="J506" i="1"/>
  <c r="AG506" i="1"/>
  <c r="I507" i="1"/>
  <c r="J507" i="1"/>
  <c r="AG507" i="1"/>
  <c r="I508" i="1"/>
  <c r="J508" i="1"/>
  <c r="AG508" i="1"/>
  <c r="I509" i="1"/>
  <c r="J509" i="1"/>
  <c r="AG509" i="1"/>
  <c r="I510" i="1"/>
  <c r="J510" i="1"/>
  <c r="AG510" i="1"/>
  <c r="I511" i="1"/>
  <c r="J511" i="1"/>
  <c r="AG511" i="1"/>
  <c r="I512" i="1"/>
  <c r="J512" i="1"/>
  <c r="AG512" i="1"/>
  <c r="I513" i="1"/>
  <c r="J513" i="1"/>
  <c r="AG513" i="1"/>
  <c r="I514" i="1"/>
  <c r="J514" i="1"/>
  <c r="AG514" i="1"/>
  <c r="I515" i="1"/>
  <c r="J515" i="1"/>
  <c r="K515" i="1" s="1"/>
  <c r="N515" i="1"/>
  <c r="P515" i="1"/>
  <c r="AG515" i="1"/>
  <c r="I516" i="1"/>
  <c r="J516" i="1"/>
  <c r="K516" i="1" s="1"/>
  <c r="N516" i="1"/>
  <c r="P516" i="1" s="1"/>
  <c r="AG516" i="1"/>
  <c r="I517" i="1"/>
  <c r="J517" i="1"/>
  <c r="K517" i="1" s="1"/>
  <c r="N517" i="1"/>
  <c r="P517" i="1" s="1"/>
  <c r="AG517" i="1"/>
  <c r="I518" i="1"/>
  <c r="J518" i="1"/>
  <c r="K518" i="1" s="1"/>
  <c r="AG518" i="1"/>
  <c r="I519" i="1"/>
  <c r="J519" i="1"/>
  <c r="AG519" i="1"/>
  <c r="I520" i="1"/>
  <c r="J520" i="1"/>
  <c r="K520" i="1" s="1"/>
  <c r="N520" i="1"/>
  <c r="P520" i="1" s="1"/>
  <c r="AG520" i="1"/>
  <c r="I521" i="1"/>
  <c r="J521" i="1" s="1"/>
  <c r="AG521" i="1"/>
  <c r="I522" i="1"/>
  <c r="J522" i="1"/>
  <c r="K522" i="1" s="1"/>
  <c r="N522" i="1"/>
  <c r="P522" i="1" s="1"/>
  <c r="AG522" i="1"/>
  <c r="I523" i="1"/>
  <c r="J523" i="1" s="1"/>
  <c r="AG523" i="1"/>
  <c r="I524" i="1"/>
  <c r="J524" i="1" s="1"/>
  <c r="AG524" i="1"/>
  <c r="I525" i="1"/>
  <c r="J525" i="1"/>
  <c r="K525" i="1" s="1"/>
  <c r="N525" i="1"/>
  <c r="P525" i="1" s="1"/>
  <c r="AG525" i="1"/>
  <c r="I526" i="1"/>
  <c r="J526" i="1" s="1"/>
  <c r="AG526" i="1"/>
  <c r="I527" i="1"/>
  <c r="J527" i="1" s="1"/>
  <c r="AG527" i="1"/>
  <c r="I528" i="1"/>
  <c r="J528" i="1" s="1"/>
  <c r="AG528" i="1"/>
  <c r="I529" i="1"/>
  <c r="J529" i="1" s="1"/>
  <c r="AG529" i="1"/>
  <c r="I530" i="1"/>
  <c r="J530" i="1" s="1"/>
  <c r="AG530" i="1"/>
  <c r="I531" i="1"/>
  <c r="J531" i="1" s="1"/>
  <c r="AG531" i="1"/>
  <c r="I532" i="1"/>
  <c r="J532" i="1" s="1"/>
  <c r="AG532" i="1"/>
  <c r="I533" i="1"/>
  <c r="J533" i="1" s="1"/>
  <c r="AG533" i="1"/>
  <c r="I534" i="1"/>
  <c r="J534" i="1" s="1"/>
  <c r="AG534" i="1"/>
  <c r="I535" i="1"/>
  <c r="J535" i="1" s="1"/>
  <c r="AG535" i="1"/>
  <c r="I536" i="1"/>
  <c r="J536" i="1" s="1"/>
  <c r="AG536" i="1"/>
  <c r="I537" i="1"/>
  <c r="J537" i="1" s="1"/>
  <c r="K537" i="1" s="1"/>
  <c r="AG537" i="1"/>
  <c r="I538" i="1"/>
  <c r="J538" i="1" s="1"/>
  <c r="K538" i="1" s="1"/>
  <c r="N538" i="1"/>
  <c r="P538" i="1" s="1"/>
  <c r="AG538" i="1"/>
  <c r="I539" i="1"/>
  <c r="J539" i="1" s="1"/>
  <c r="K539" i="1" s="1"/>
  <c r="AG539" i="1"/>
  <c r="I540" i="1"/>
  <c r="J540" i="1" s="1"/>
  <c r="K540" i="1" s="1"/>
  <c r="N540" i="1"/>
  <c r="P540" i="1" s="1"/>
  <c r="AG540" i="1"/>
  <c r="I541" i="1"/>
  <c r="J541" i="1" s="1"/>
  <c r="K541" i="1" s="1"/>
  <c r="AG541" i="1"/>
  <c r="I542" i="1"/>
  <c r="J542" i="1" s="1"/>
  <c r="K542" i="1" s="1"/>
  <c r="N542" i="1"/>
  <c r="P542" i="1" s="1"/>
  <c r="AG542" i="1"/>
  <c r="I543" i="1"/>
  <c r="J543" i="1" s="1"/>
  <c r="K543" i="1" s="1"/>
  <c r="AG543" i="1"/>
  <c r="I544" i="1"/>
  <c r="J544" i="1" s="1"/>
  <c r="K544" i="1" s="1"/>
  <c r="AG544" i="1"/>
  <c r="I545" i="1"/>
  <c r="J545" i="1" s="1"/>
  <c r="K545" i="1" s="1"/>
  <c r="AG545" i="1"/>
  <c r="I546" i="1"/>
  <c r="J546" i="1" s="1"/>
  <c r="K546" i="1" s="1"/>
  <c r="N546" i="1"/>
  <c r="P546" i="1" s="1"/>
  <c r="AG546" i="1"/>
  <c r="I547" i="1"/>
  <c r="J547" i="1" s="1"/>
  <c r="K547" i="1" s="1"/>
  <c r="AG547" i="1"/>
  <c r="I548" i="1"/>
  <c r="J548" i="1" s="1"/>
  <c r="K548" i="1" s="1"/>
  <c r="N548" i="1"/>
  <c r="P548" i="1" s="1"/>
  <c r="AG548" i="1"/>
  <c r="I549" i="1"/>
  <c r="J549" i="1" s="1"/>
  <c r="K549" i="1" s="1"/>
  <c r="AG549" i="1"/>
  <c r="I550" i="1"/>
  <c r="J550" i="1" s="1"/>
  <c r="K550" i="1" s="1"/>
  <c r="N550" i="1"/>
  <c r="P550" i="1" s="1"/>
  <c r="AG550" i="1"/>
  <c r="I551" i="1"/>
  <c r="J551" i="1" s="1"/>
  <c r="K551" i="1" s="1"/>
  <c r="AG551" i="1"/>
  <c r="I552" i="1"/>
  <c r="J552" i="1" s="1"/>
  <c r="K552" i="1" s="1"/>
  <c r="AG552" i="1"/>
  <c r="I553" i="1"/>
  <c r="J553" i="1" s="1"/>
  <c r="K553" i="1" s="1"/>
  <c r="AG553" i="1"/>
  <c r="I554" i="1"/>
  <c r="J554" i="1" s="1"/>
  <c r="K554" i="1"/>
  <c r="N554" i="1"/>
  <c r="P554" i="1" s="1"/>
  <c r="AG554" i="1"/>
  <c r="I555" i="1"/>
  <c r="J555" i="1" s="1"/>
  <c r="K555" i="1"/>
  <c r="N555" i="1"/>
  <c r="P555" i="1" s="1"/>
  <c r="AG555" i="1"/>
  <c r="I556" i="1"/>
  <c r="J556" i="1" s="1"/>
  <c r="K556" i="1"/>
  <c r="N556" i="1"/>
  <c r="P556" i="1" s="1"/>
  <c r="AG556" i="1"/>
  <c r="I557" i="1"/>
  <c r="J557" i="1" s="1"/>
  <c r="K557" i="1"/>
  <c r="N557" i="1"/>
  <c r="P557" i="1" s="1"/>
  <c r="AG557" i="1"/>
  <c r="I558" i="1"/>
  <c r="J558" i="1" s="1"/>
  <c r="K558" i="1"/>
  <c r="N558" i="1"/>
  <c r="P558" i="1" s="1"/>
  <c r="AG558" i="1"/>
  <c r="I559" i="1"/>
  <c r="J559" i="1" s="1"/>
  <c r="K559" i="1"/>
  <c r="N559" i="1"/>
  <c r="P559" i="1" s="1"/>
  <c r="AG559" i="1"/>
  <c r="I560" i="1"/>
  <c r="J560" i="1" s="1"/>
  <c r="K560" i="1"/>
  <c r="N560" i="1"/>
  <c r="P560" i="1" s="1"/>
  <c r="AG560" i="1"/>
  <c r="I561" i="1"/>
  <c r="J561" i="1" s="1"/>
  <c r="K561" i="1"/>
  <c r="N561" i="1"/>
  <c r="P561" i="1" s="1"/>
  <c r="AG561" i="1"/>
  <c r="I562" i="1"/>
  <c r="J562" i="1" s="1"/>
  <c r="K562" i="1"/>
  <c r="N562" i="1"/>
  <c r="P562" i="1" s="1"/>
  <c r="AG562" i="1"/>
  <c r="I563" i="1"/>
  <c r="J563" i="1" s="1"/>
  <c r="K563" i="1"/>
  <c r="N563" i="1"/>
  <c r="P563" i="1" s="1"/>
  <c r="AG563" i="1"/>
  <c r="I564" i="1"/>
  <c r="J564" i="1" s="1"/>
  <c r="K564" i="1"/>
  <c r="N564" i="1"/>
  <c r="P564" i="1" s="1"/>
  <c r="AG564" i="1"/>
  <c r="I565" i="1"/>
  <c r="J565" i="1" s="1"/>
  <c r="K565" i="1"/>
  <c r="N565" i="1"/>
  <c r="P565" i="1" s="1"/>
  <c r="AG565" i="1"/>
  <c r="I566" i="1"/>
  <c r="J566" i="1" s="1"/>
  <c r="K566" i="1"/>
  <c r="N566" i="1"/>
  <c r="P566" i="1" s="1"/>
  <c r="AG566" i="1"/>
  <c r="I567" i="1"/>
  <c r="J567" i="1" s="1"/>
  <c r="K567" i="1"/>
  <c r="N567" i="1"/>
  <c r="P567" i="1" s="1"/>
  <c r="AG567" i="1"/>
  <c r="I568" i="1"/>
  <c r="J568" i="1" s="1"/>
  <c r="K568" i="1"/>
  <c r="N568" i="1"/>
  <c r="P568" i="1" s="1"/>
  <c r="AG568" i="1"/>
  <c r="I569" i="1"/>
  <c r="J569" i="1" s="1"/>
  <c r="K569" i="1"/>
  <c r="N569" i="1"/>
  <c r="P569" i="1" s="1"/>
  <c r="AG569" i="1"/>
  <c r="I570" i="1"/>
  <c r="J570" i="1"/>
  <c r="K570" i="1" s="1"/>
  <c r="AG570" i="1"/>
  <c r="I571" i="1"/>
  <c r="J571" i="1" s="1"/>
  <c r="AG571" i="1"/>
  <c r="I572" i="1"/>
  <c r="J572" i="1" s="1"/>
  <c r="AG572" i="1"/>
  <c r="I573" i="1"/>
  <c r="J573" i="1" s="1"/>
  <c r="AG573" i="1"/>
  <c r="I574" i="1"/>
  <c r="J574" i="1"/>
  <c r="K574" i="1" s="1"/>
  <c r="AG574" i="1"/>
  <c r="I575" i="1"/>
  <c r="J575" i="1" s="1"/>
  <c r="AG575" i="1"/>
  <c r="I576" i="1"/>
  <c r="J576" i="1" s="1"/>
  <c r="AG576" i="1"/>
  <c r="I577" i="1"/>
  <c r="J577" i="1" s="1"/>
  <c r="AG577" i="1"/>
  <c r="I578" i="1"/>
  <c r="J578" i="1"/>
  <c r="K578" i="1" s="1"/>
  <c r="AG578" i="1"/>
  <c r="I579" i="1"/>
  <c r="J579" i="1" s="1"/>
  <c r="K579" i="1" s="1"/>
  <c r="N579" i="1"/>
  <c r="P579" i="1" s="1"/>
  <c r="AG579" i="1"/>
  <c r="I580" i="1"/>
  <c r="J580" i="1" s="1"/>
  <c r="AG580" i="1"/>
  <c r="I581" i="1"/>
  <c r="J581" i="1" s="1"/>
  <c r="AG581" i="1"/>
  <c r="I582" i="1"/>
  <c r="J582" i="1"/>
  <c r="K582" i="1" s="1"/>
  <c r="AG582" i="1"/>
  <c r="I583" i="1"/>
  <c r="J583" i="1" s="1"/>
  <c r="AG583" i="1"/>
  <c r="I584" i="1"/>
  <c r="J584" i="1" s="1"/>
  <c r="AG584" i="1"/>
  <c r="I585" i="1"/>
  <c r="J585" i="1" s="1"/>
  <c r="AG585" i="1"/>
  <c r="I586" i="1"/>
  <c r="J586" i="1"/>
  <c r="K586" i="1" s="1"/>
  <c r="AG586" i="1"/>
  <c r="I587" i="1"/>
  <c r="J587" i="1" s="1"/>
  <c r="AG587" i="1"/>
  <c r="I588" i="1"/>
  <c r="J588" i="1" s="1"/>
  <c r="AG588" i="1"/>
  <c r="I589" i="1"/>
  <c r="J589" i="1" s="1"/>
  <c r="AG589" i="1"/>
  <c r="I590" i="1"/>
  <c r="J590" i="1"/>
  <c r="K590" i="1" s="1"/>
  <c r="AG590" i="1"/>
  <c r="I591" i="1"/>
  <c r="J591" i="1" s="1"/>
  <c r="AG591" i="1"/>
  <c r="I592" i="1"/>
  <c r="J592" i="1" s="1"/>
  <c r="AG592" i="1"/>
  <c r="I593" i="1"/>
  <c r="J593" i="1" s="1"/>
  <c r="AG593" i="1"/>
  <c r="I594" i="1"/>
  <c r="J594" i="1"/>
  <c r="K594" i="1" s="1"/>
  <c r="AG594" i="1"/>
  <c r="I595" i="1"/>
  <c r="J595" i="1" s="1"/>
  <c r="AG595" i="1"/>
  <c r="I596" i="1"/>
  <c r="J596" i="1" s="1"/>
  <c r="AG596" i="1"/>
  <c r="I597" i="1"/>
  <c r="J597" i="1" s="1"/>
  <c r="AG597" i="1"/>
  <c r="I598" i="1"/>
  <c r="J598" i="1" s="1"/>
  <c r="AG598" i="1"/>
  <c r="I599" i="1"/>
  <c r="J599" i="1" s="1"/>
  <c r="AG599" i="1"/>
  <c r="I600" i="1"/>
  <c r="J600" i="1" s="1"/>
  <c r="AG600" i="1"/>
  <c r="I601" i="1"/>
  <c r="J601" i="1" s="1"/>
  <c r="AG601" i="1"/>
  <c r="I602" i="1"/>
  <c r="J602" i="1" s="1"/>
  <c r="AG602" i="1"/>
  <c r="I603" i="1"/>
  <c r="J603" i="1" s="1"/>
  <c r="AG603" i="1"/>
  <c r="I604" i="1"/>
  <c r="J604" i="1" s="1"/>
  <c r="AG604" i="1"/>
  <c r="I605" i="1"/>
  <c r="J605" i="1" s="1"/>
  <c r="AG605" i="1"/>
  <c r="I606" i="1"/>
  <c r="J606" i="1" s="1"/>
  <c r="AG606" i="1"/>
  <c r="I607" i="1"/>
  <c r="J607" i="1" s="1"/>
  <c r="AG607" i="1"/>
  <c r="I608" i="1"/>
  <c r="J608" i="1" s="1"/>
  <c r="AG608" i="1"/>
  <c r="I609" i="1"/>
  <c r="J609" i="1" s="1"/>
  <c r="AG609" i="1"/>
  <c r="I610" i="1"/>
  <c r="J610" i="1" s="1"/>
  <c r="AG610" i="1"/>
  <c r="I611" i="1"/>
  <c r="J611" i="1"/>
  <c r="K611" i="1" s="1"/>
  <c r="AG611" i="1"/>
  <c r="I612" i="1"/>
  <c r="J612" i="1"/>
  <c r="K612" i="1" s="1"/>
  <c r="AG612" i="1"/>
  <c r="I613" i="1"/>
  <c r="J613" i="1"/>
  <c r="K613" i="1" s="1"/>
  <c r="AG613" i="1"/>
  <c r="I614" i="1"/>
  <c r="J614" i="1"/>
  <c r="K614" i="1" s="1"/>
  <c r="AG614" i="1"/>
  <c r="I615" i="1"/>
  <c r="J615" i="1"/>
  <c r="K615" i="1" s="1"/>
  <c r="AG615" i="1"/>
  <c r="I616" i="1"/>
  <c r="J616" i="1"/>
  <c r="K616" i="1" s="1"/>
  <c r="AG616" i="1"/>
  <c r="I617" i="1"/>
  <c r="J617" i="1"/>
  <c r="K617" i="1" s="1"/>
  <c r="AG617" i="1"/>
  <c r="I618" i="1"/>
  <c r="J618" i="1"/>
  <c r="K618" i="1" s="1"/>
  <c r="AG618" i="1"/>
  <c r="I619" i="1"/>
  <c r="J619" i="1"/>
  <c r="K619" i="1" s="1"/>
  <c r="AG619" i="1"/>
  <c r="I620" i="1"/>
  <c r="J620" i="1"/>
  <c r="K620" i="1" s="1"/>
  <c r="AG620" i="1"/>
  <c r="I621" i="1"/>
  <c r="J621" i="1"/>
  <c r="K621" i="1" s="1"/>
  <c r="AG621" i="1"/>
  <c r="I622" i="1"/>
  <c r="J622" i="1"/>
  <c r="K622" i="1" s="1"/>
  <c r="AG622" i="1"/>
  <c r="I623" i="1"/>
  <c r="J623" i="1"/>
  <c r="K623" i="1" s="1"/>
  <c r="AG623" i="1"/>
  <c r="I624" i="1"/>
  <c r="J624" i="1"/>
  <c r="K624" i="1" s="1"/>
  <c r="AG624" i="1"/>
  <c r="I625" i="1"/>
  <c r="J625" i="1"/>
  <c r="K625" i="1" s="1"/>
  <c r="AG625" i="1"/>
  <c r="I626" i="1"/>
  <c r="J626" i="1"/>
  <c r="K626" i="1" s="1"/>
  <c r="AG626" i="1"/>
  <c r="I627" i="1"/>
  <c r="J627" i="1"/>
  <c r="K627" i="1" s="1"/>
  <c r="AG627" i="1"/>
  <c r="I628" i="1"/>
  <c r="J628" i="1"/>
  <c r="K628" i="1" s="1"/>
  <c r="AG628" i="1"/>
  <c r="I629" i="1"/>
  <c r="J629" i="1"/>
  <c r="K629" i="1" s="1"/>
  <c r="AG629" i="1"/>
  <c r="I630" i="1"/>
  <c r="J630" i="1"/>
  <c r="K630" i="1" s="1"/>
  <c r="AG630" i="1"/>
  <c r="I631" i="1"/>
  <c r="J631" i="1"/>
  <c r="K631" i="1" s="1"/>
  <c r="AG631" i="1"/>
  <c r="I632" i="1"/>
  <c r="J632" i="1"/>
  <c r="K632" i="1" s="1"/>
  <c r="AG632" i="1"/>
  <c r="I633" i="1"/>
  <c r="J633" i="1"/>
  <c r="K633" i="1" s="1"/>
  <c r="AG633" i="1"/>
  <c r="I634" i="1"/>
  <c r="J634" i="1"/>
  <c r="K634" i="1" s="1"/>
  <c r="AG634" i="1"/>
  <c r="I635" i="1"/>
  <c r="J635" i="1"/>
  <c r="K635" i="1" s="1"/>
  <c r="AG635" i="1"/>
  <c r="I636" i="1"/>
  <c r="J636" i="1"/>
  <c r="K636" i="1" s="1"/>
  <c r="AG636" i="1"/>
  <c r="I637" i="1"/>
  <c r="J637" i="1"/>
  <c r="K637" i="1" s="1"/>
  <c r="AG637" i="1"/>
  <c r="I638" i="1"/>
  <c r="J638" i="1"/>
  <c r="K638" i="1" s="1"/>
  <c r="AG638" i="1"/>
  <c r="I639" i="1"/>
  <c r="J639" i="1"/>
  <c r="K639" i="1" s="1"/>
  <c r="AG639" i="1"/>
  <c r="I640" i="1"/>
  <c r="J640" i="1"/>
  <c r="K640" i="1" s="1"/>
  <c r="AG640" i="1"/>
  <c r="I641" i="1"/>
  <c r="J641" i="1"/>
  <c r="K641" i="1" s="1"/>
  <c r="AG641" i="1"/>
  <c r="I642" i="1"/>
  <c r="J642" i="1"/>
  <c r="K642" i="1" s="1"/>
  <c r="AG642" i="1"/>
  <c r="I643" i="1"/>
  <c r="J643" i="1"/>
  <c r="K643" i="1" s="1"/>
  <c r="AG643" i="1"/>
  <c r="I644" i="1"/>
  <c r="J644" i="1"/>
  <c r="K644" i="1" s="1"/>
  <c r="AG644" i="1"/>
  <c r="I645" i="1"/>
  <c r="J645" i="1"/>
  <c r="K645" i="1" s="1"/>
  <c r="AG645" i="1"/>
  <c r="I646" i="1"/>
  <c r="J646" i="1"/>
  <c r="K646" i="1" s="1"/>
  <c r="AG646" i="1"/>
  <c r="I647" i="1"/>
  <c r="J647" i="1"/>
  <c r="K647" i="1" s="1"/>
  <c r="AG647" i="1"/>
  <c r="I648" i="1"/>
  <c r="J648" i="1"/>
  <c r="K648" i="1" s="1"/>
  <c r="AG648" i="1"/>
  <c r="I649" i="1"/>
  <c r="J649" i="1"/>
  <c r="K649" i="1" s="1"/>
  <c r="AG649" i="1"/>
  <c r="I650" i="1"/>
  <c r="J650" i="1"/>
  <c r="K650" i="1" s="1"/>
  <c r="AG650" i="1"/>
  <c r="I651" i="1"/>
  <c r="J651" i="1"/>
  <c r="K651" i="1" s="1"/>
  <c r="AG651" i="1"/>
  <c r="I652" i="1"/>
  <c r="J652" i="1"/>
  <c r="K652" i="1" s="1"/>
  <c r="AG652" i="1"/>
  <c r="I653" i="1"/>
  <c r="J653" i="1"/>
  <c r="K653" i="1" s="1"/>
  <c r="AG653" i="1"/>
  <c r="I654" i="1"/>
  <c r="J654" i="1"/>
  <c r="K654" i="1" s="1"/>
  <c r="AG654" i="1"/>
  <c r="I655" i="1"/>
  <c r="J655" i="1"/>
  <c r="K655" i="1" s="1"/>
  <c r="AG655" i="1"/>
  <c r="I656" i="1"/>
  <c r="J656" i="1"/>
  <c r="K656" i="1" s="1"/>
  <c r="AG656" i="1"/>
  <c r="I657" i="1"/>
  <c r="J657" i="1"/>
  <c r="K657" i="1" s="1"/>
  <c r="AG657" i="1"/>
  <c r="I658" i="1"/>
  <c r="J658" i="1"/>
  <c r="K658" i="1" s="1"/>
  <c r="AG658" i="1"/>
  <c r="I659" i="1"/>
  <c r="J659" i="1"/>
  <c r="K659" i="1" s="1"/>
  <c r="AG659" i="1"/>
  <c r="I660" i="1"/>
  <c r="J660" i="1"/>
  <c r="K660" i="1" s="1"/>
  <c r="AG660" i="1"/>
  <c r="I661" i="1"/>
  <c r="J661" i="1"/>
  <c r="K661" i="1" s="1"/>
  <c r="AG661" i="1"/>
  <c r="I662" i="1"/>
  <c r="J662" i="1"/>
  <c r="K662" i="1" s="1"/>
  <c r="AG662" i="1"/>
  <c r="I663" i="1"/>
  <c r="J663" i="1"/>
  <c r="K663" i="1" s="1"/>
  <c r="AG663" i="1"/>
  <c r="I664" i="1"/>
  <c r="J664" i="1"/>
  <c r="K664" i="1" s="1"/>
  <c r="AG664" i="1"/>
  <c r="I665" i="1"/>
  <c r="J665" i="1"/>
  <c r="K665" i="1" s="1"/>
  <c r="AG665" i="1"/>
  <c r="I666" i="1"/>
  <c r="J666" i="1"/>
  <c r="K666" i="1" s="1"/>
  <c r="AG666" i="1"/>
  <c r="I667" i="1"/>
  <c r="J667" i="1"/>
  <c r="K667" i="1" s="1"/>
  <c r="AG667" i="1"/>
  <c r="I668" i="1"/>
  <c r="J668" i="1"/>
  <c r="K668" i="1" s="1"/>
  <c r="AG668" i="1"/>
  <c r="I669" i="1"/>
  <c r="J669" i="1"/>
  <c r="K669" i="1" s="1"/>
  <c r="AG669" i="1"/>
  <c r="I670" i="1"/>
  <c r="J670" i="1"/>
  <c r="K670" i="1" s="1"/>
  <c r="AG670" i="1"/>
  <c r="I671" i="1"/>
  <c r="J671" i="1"/>
  <c r="K671" i="1" s="1"/>
  <c r="AG671" i="1"/>
  <c r="I672" i="1"/>
  <c r="J672" i="1"/>
  <c r="K672" i="1" s="1"/>
  <c r="AG672" i="1"/>
  <c r="I673" i="1"/>
  <c r="J673" i="1"/>
  <c r="K673" i="1" s="1"/>
  <c r="AG673" i="1"/>
  <c r="F674" i="1"/>
  <c r="G674" i="1"/>
  <c r="H674" i="1"/>
  <c r="R674" i="1"/>
  <c r="S674" i="1"/>
  <c r="T674" i="1"/>
  <c r="U674" i="1"/>
  <c r="V674" i="1"/>
  <c r="W674" i="1"/>
  <c r="X674" i="1"/>
  <c r="Y674" i="1"/>
  <c r="Z674" i="1"/>
  <c r="AA674" i="1"/>
  <c r="AB674" i="1"/>
  <c r="AC674" i="1"/>
  <c r="AD674" i="1"/>
  <c r="AE674" i="1"/>
  <c r="AF674" i="1"/>
  <c r="K609" i="1" l="1"/>
  <c r="N609" i="1"/>
  <c r="P609" i="1" s="1"/>
  <c r="K605" i="1"/>
  <c r="N605" i="1"/>
  <c r="P605" i="1" s="1"/>
  <c r="K601" i="1"/>
  <c r="N601" i="1"/>
  <c r="P601" i="1" s="1"/>
  <c r="K597" i="1"/>
  <c r="N597" i="1"/>
  <c r="P597" i="1" s="1"/>
  <c r="K576" i="1"/>
  <c r="N576" i="1"/>
  <c r="P576" i="1" s="1"/>
  <c r="N593" i="1"/>
  <c r="P593" i="1" s="1"/>
  <c r="K593" i="1"/>
  <c r="N572" i="1"/>
  <c r="P572" i="1" s="1"/>
  <c r="K572" i="1"/>
  <c r="K608" i="1"/>
  <c r="N608" i="1"/>
  <c r="P608" i="1" s="1"/>
  <c r="K604" i="1"/>
  <c r="N604" i="1"/>
  <c r="P604" i="1" s="1"/>
  <c r="K600" i="1"/>
  <c r="N600" i="1"/>
  <c r="P600" i="1" s="1"/>
  <c r="K596" i="1"/>
  <c r="N596" i="1"/>
  <c r="P596" i="1" s="1"/>
  <c r="K589" i="1"/>
  <c r="N589" i="1"/>
  <c r="P589" i="1" s="1"/>
  <c r="K575" i="1"/>
  <c r="N575" i="1"/>
  <c r="P575" i="1" s="1"/>
  <c r="N585" i="1"/>
  <c r="P585" i="1" s="1"/>
  <c r="K585" i="1"/>
  <c r="K571" i="1"/>
  <c r="N571" i="1"/>
  <c r="P571" i="1" s="1"/>
  <c r="N607" i="1"/>
  <c r="P607" i="1" s="1"/>
  <c r="K607" i="1"/>
  <c r="N603" i="1"/>
  <c r="P603" i="1" s="1"/>
  <c r="K603" i="1"/>
  <c r="N599" i="1"/>
  <c r="P599" i="1" s="1"/>
  <c r="K599" i="1"/>
  <c r="K595" i="1"/>
  <c r="N595" i="1"/>
  <c r="P595" i="1" s="1"/>
  <c r="N588" i="1"/>
  <c r="P588" i="1" s="1"/>
  <c r="K588" i="1"/>
  <c r="K581" i="1"/>
  <c r="N581" i="1"/>
  <c r="P581" i="1" s="1"/>
  <c r="K592" i="1"/>
  <c r="N592" i="1"/>
  <c r="P592" i="1" s="1"/>
  <c r="K591" i="1"/>
  <c r="N591" i="1"/>
  <c r="P591" i="1" s="1"/>
  <c r="K584" i="1"/>
  <c r="N584" i="1"/>
  <c r="P584" i="1" s="1"/>
  <c r="K610" i="1"/>
  <c r="N610" i="1"/>
  <c r="P610" i="1" s="1"/>
  <c r="K606" i="1"/>
  <c r="N606" i="1"/>
  <c r="P606" i="1" s="1"/>
  <c r="K602" i="1"/>
  <c r="N602" i="1"/>
  <c r="P602" i="1" s="1"/>
  <c r="K598" i="1"/>
  <c r="N598" i="1"/>
  <c r="P598" i="1" s="1"/>
  <c r="K587" i="1"/>
  <c r="N587" i="1"/>
  <c r="P587" i="1" s="1"/>
  <c r="N580" i="1"/>
  <c r="P580" i="1" s="1"/>
  <c r="K580" i="1"/>
  <c r="N577" i="1"/>
  <c r="P577" i="1" s="1"/>
  <c r="K577" i="1"/>
  <c r="K583" i="1"/>
  <c r="N583" i="1"/>
  <c r="P583" i="1" s="1"/>
  <c r="K573" i="1"/>
  <c r="N573" i="1"/>
  <c r="P573" i="1" s="1"/>
  <c r="K529" i="1"/>
  <c r="N529" i="1"/>
  <c r="P529" i="1" s="1"/>
  <c r="N547" i="1"/>
  <c r="P547" i="1" s="1"/>
  <c r="N539" i="1"/>
  <c r="P539" i="1" s="1"/>
  <c r="N509" i="1"/>
  <c r="P509" i="1" s="1"/>
  <c r="K509" i="1"/>
  <c r="N594" i="1"/>
  <c r="P594" i="1" s="1"/>
  <c r="N586" i="1"/>
  <c r="P586" i="1" s="1"/>
  <c r="N578" i="1"/>
  <c r="P578" i="1" s="1"/>
  <c r="N570" i="1"/>
  <c r="P570" i="1" s="1"/>
  <c r="N552" i="1"/>
  <c r="P552" i="1" s="1"/>
  <c r="N544" i="1"/>
  <c r="P544" i="1" s="1"/>
  <c r="K536" i="1"/>
  <c r="N536" i="1"/>
  <c r="P536" i="1" s="1"/>
  <c r="K532" i="1"/>
  <c r="N532" i="1"/>
  <c r="P532" i="1" s="1"/>
  <c r="K528" i="1"/>
  <c r="N528" i="1"/>
  <c r="P528" i="1" s="1"/>
  <c r="K464" i="1"/>
  <c r="N464" i="1"/>
  <c r="P464" i="1" s="1"/>
  <c r="N410" i="1"/>
  <c r="P410" i="1" s="1"/>
  <c r="K410" i="1"/>
  <c r="N394" i="1"/>
  <c r="P394" i="1" s="1"/>
  <c r="K394" i="1"/>
  <c r="K296" i="1"/>
  <c r="N296" i="1"/>
  <c r="P296" i="1" s="1"/>
  <c r="N549" i="1"/>
  <c r="P549" i="1" s="1"/>
  <c r="N541" i="1"/>
  <c r="P541" i="1" s="1"/>
  <c r="N501" i="1"/>
  <c r="P501" i="1" s="1"/>
  <c r="K501" i="1"/>
  <c r="K446" i="1"/>
  <c r="N446" i="1"/>
  <c r="P446" i="1" s="1"/>
  <c r="N361" i="1"/>
  <c r="P361" i="1" s="1"/>
  <c r="K361" i="1"/>
  <c r="N345" i="1"/>
  <c r="P345" i="1" s="1"/>
  <c r="K345" i="1"/>
  <c r="K533" i="1"/>
  <c r="N533" i="1"/>
  <c r="P533" i="1" s="1"/>
  <c r="N497" i="1"/>
  <c r="P497" i="1" s="1"/>
  <c r="K497" i="1"/>
  <c r="K440" i="1"/>
  <c r="N440" i="1"/>
  <c r="P440" i="1" s="1"/>
  <c r="N673" i="1"/>
  <c r="P673" i="1" s="1"/>
  <c r="N672" i="1"/>
  <c r="P672" i="1" s="1"/>
  <c r="N671" i="1"/>
  <c r="P671" i="1" s="1"/>
  <c r="N670" i="1"/>
  <c r="P670" i="1" s="1"/>
  <c r="N669" i="1"/>
  <c r="P669" i="1" s="1"/>
  <c r="N668" i="1"/>
  <c r="P668" i="1" s="1"/>
  <c r="N667" i="1"/>
  <c r="P667" i="1" s="1"/>
  <c r="N666" i="1"/>
  <c r="P666" i="1" s="1"/>
  <c r="N665" i="1"/>
  <c r="P665" i="1" s="1"/>
  <c r="N664" i="1"/>
  <c r="P664" i="1" s="1"/>
  <c r="N663" i="1"/>
  <c r="P663" i="1" s="1"/>
  <c r="N662" i="1"/>
  <c r="P662" i="1" s="1"/>
  <c r="N661" i="1"/>
  <c r="P661" i="1" s="1"/>
  <c r="N660" i="1"/>
  <c r="P660" i="1" s="1"/>
  <c r="N659" i="1"/>
  <c r="P659" i="1" s="1"/>
  <c r="N658" i="1"/>
  <c r="P658" i="1" s="1"/>
  <c r="N657" i="1"/>
  <c r="P657" i="1" s="1"/>
  <c r="N656" i="1"/>
  <c r="P656" i="1" s="1"/>
  <c r="N655" i="1"/>
  <c r="P655" i="1" s="1"/>
  <c r="N654" i="1"/>
  <c r="P654" i="1" s="1"/>
  <c r="N653" i="1"/>
  <c r="P653" i="1" s="1"/>
  <c r="N652" i="1"/>
  <c r="P652" i="1" s="1"/>
  <c r="N651" i="1"/>
  <c r="P651" i="1" s="1"/>
  <c r="N650" i="1"/>
  <c r="P650" i="1" s="1"/>
  <c r="N649" i="1"/>
  <c r="P649" i="1" s="1"/>
  <c r="N648" i="1"/>
  <c r="P648" i="1" s="1"/>
  <c r="N647" i="1"/>
  <c r="P647" i="1" s="1"/>
  <c r="N646" i="1"/>
  <c r="P646" i="1" s="1"/>
  <c r="N645" i="1"/>
  <c r="P645" i="1" s="1"/>
  <c r="N644" i="1"/>
  <c r="P644" i="1" s="1"/>
  <c r="N643" i="1"/>
  <c r="P643" i="1" s="1"/>
  <c r="N642" i="1"/>
  <c r="P642" i="1" s="1"/>
  <c r="N641" i="1"/>
  <c r="P641" i="1" s="1"/>
  <c r="N640" i="1"/>
  <c r="P640" i="1" s="1"/>
  <c r="N639" i="1"/>
  <c r="P639" i="1" s="1"/>
  <c r="N638" i="1"/>
  <c r="P638" i="1" s="1"/>
  <c r="N637" i="1"/>
  <c r="P637" i="1" s="1"/>
  <c r="N636" i="1"/>
  <c r="P636" i="1" s="1"/>
  <c r="N635" i="1"/>
  <c r="P635" i="1" s="1"/>
  <c r="N634" i="1"/>
  <c r="P634" i="1" s="1"/>
  <c r="N633" i="1"/>
  <c r="P633" i="1" s="1"/>
  <c r="N632" i="1"/>
  <c r="P632" i="1" s="1"/>
  <c r="N631" i="1"/>
  <c r="P631" i="1" s="1"/>
  <c r="N630" i="1"/>
  <c r="P630" i="1" s="1"/>
  <c r="N629" i="1"/>
  <c r="P629" i="1" s="1"/>
  <c r="N628" i="1"/>
  <c r="P628" i="1" s="1"/>
  <c r="N627" i="1"/>
  <c r="P627" i="1" s="1"/>
  <c r="N626" i="1"/>
  <c r="P626" i="1" s="1"/>
  <c r="N625" i="1"/>
  <c r="P625" i="1" s="1"/>
  <c r="N624" i="1"/>
  <c r="P624" i="1" s="1"/>
  <c r="N623" i="1"/>
  <c r="P623" i="1" s="1"/>
  <c r="N622" i="1"/>
  <c r="P622" i="1" s="1"/>
  <c r="N621" i="1"/>
  <c r="P621" i="1" s="1"/>
  <c r="N620" i="1"/>
  <c r="P620" i="1" s="1"/>
  <c r="N619" i="1"/>
  <c r="P619" i="1" s="1"/>
  <c r="N618" i="1"/>
  <c r="P618" i="1" s="1"/>
  <c r="N617" i="1"/>
  <c r="P617" i="1" s="1"/>
  <c r="N616" i="1"/>
  <c r="P616" i="1" s="1"/>
  <c r="N615" i="1"/>
  <c r="P615" i="1" s="1"/>
  <c r="N614" i="1"/>
  <c r="P614" i="1" s="1"/>
  <c r="N613" i="1"/>
  <c r="P613" i="1" s="1"/>
  <c r="N612" i="1"/>
  <c r="P612" i="1" s="1"/>
  <c r="N611" i="1"/>
  <c r="P611" i="1" s="1"/>
  <c r="K535" i="1"/>
  <c r="N535" i="1"/>
  <c r="P535" i="1" s="1"/>
  <c r="K531" i="1"/>
  <c r="N531" i="1"/>
  <c r="P531" i="1" s="1"/>
  <c r="K527" i="1"/>
  <c r="N527" i="1"/>
  <c r="P527" i="1" s="1"/>
  <c r="K524" i="1"/>
  <c r="N524" i="1"/>
  <c r="P524" i="1" s="1"/>
  <c r="N513" i="1"/>
  <c r="P513" i="1" s="1"/>
  <c r="K513" i="1"/>
  <c r="K453" i="1"/>
  <c r="N453" i="1"/>
  <c r="P453" i="1" s="1"/>
  <c r="K416" i="1"/>
  <c r="N416" i="1"/>
  <c r="P416" i="1" s="1"/>
  <c r="K400" i="1"/>
  <c r="N400" i="1"/>
  <c r="P400" i="1" s="1"/>
  <c r="N378" i="1"/>
  <c r="P378" i="1" s="1"/>
  <c r="K378" i="1"/>
  <c r="J674" i="1"/>
  <c r="N551" i="1"/>
  <c r="P551" i="1" s="1"/>
  <c r="N543" i="1"/>
  <c r="P543" i="1" s="1"/>
  <c r="K519" i="1"/>
  <c r="N519" i="1"/>
  <c r="P519" i="1" s="1"/>
  <c r="N493" i="1"/>
  <c r="P493" i="1" s="1"/>
  <c r="K493" i="1"/>
  <c r="K448" i="1"/>
  <c r="N448" i="1"/>
  <c r="P448" i="1" s="1"/>
  <c r="I674" i="1"/>
  <c r="N590" i="1"/>
  <c r="P590" i="1" s="1"/>
  <c r="N582" i="1"/>
  <c r="P582" i="1" s="1"/>
  <c r="N574" i="1"/>
  <c r="P574" i="1" s="1"/>
  <c r="K534" i="1"/>
  <c r="N534" i="1"/>
  <c r="P534" i="1" s="1"/>
  <c r="K530" i="1"/>
  <c r="N530" i="1"/>
  <c r="P530" i="1" s="1"/>
  <c r="K526" i="1"/>
  <c r="N526" i="1"/>
  <c r="P526" i="1" s="1"/>
  <c r="K521" i="1"/>
  <c r="N521" i="1"/>
  <c r="P521" i="1" s="1"/>
  <c r="N505" i="1"/>
  <c r="P505" i="1" s="1"/>
  <c r="K505" i="1"/>
  <c r="K424" i="1"/>
  <c r="N424" i="1"/>
  <c r="P424" i="1" s="1"/>
  <c r="K384" i="1"/>
  <c r="N384" i="1"/>
  <c r="P384" i="1" s="1"/>
  <c r="N553" i="1"/>
  <c r="P553" i="1" s="1"/>
  <c r="N545" i="1"/>
  <c r="P545" i="1" s="1"/>
  <c r="N537" i="1"/>
  <c r="P537" i="1" s="1"/>
  <c r="K523" i="1"/>
  <c r="N523" i="1"/>
  <c r="P523" i="1" s="1"/>
  <c r="K465" i="1"/>
  <c r="N465" i="1"/>
  <c r="P465" i="1" s="1"/>
  <c r="K455" i="1"/>
  <c r="N455" i="1"/>
  <c r="P455" i="1" s="1"/>
  <c r="K432" i="1"/>
  <c r="N432" i="1"/>
  <c r="P432" i="1" s="1"/>
  <c r="K408" i="1"/>
  <c r="N408" i="1"/>
  <c r="P408" i="1" s="1"/>
  <c r="N485" i="1"/>
  <c r="P485" i="1" s="1"/>
  <c r="K485" i="1"/>
  <c r="N481" i="1"/>
  <c r="P481" i="1" s="1"/>
  <c r="K481" i="1"/>
  <c r="N477" i="1"/>
  <c r="P477" i="1" s="1"/>
  <c r="K477" i="1"/>
  <c r="N473" i="1"/>
  <c r="P473" i="1" s="1"/>
  <c r="K473" i="1"/>
  <c r="N469" i="1"/>
  <c r="P469" i="1" s="1"/>
  <c r="K469" i="1"/>
  <c r="N451" i="1"/>
  <c r="P451" i="1" s="1"/>
  <c r="K451" i="1"/>
  <c r="K407" i="1"/>
  <c r="N407" i="1"/>
  <c r="P407" i="1" s="1"/>
  <c r="N404" i="1"/>
  <c r="P404" i="1" s="1"/>
  <c r="K391" i="1"/>
  <c r="N391" i="1"/>
  <c r="P391" i="1" s="1"/>
  <c r="N388" i="1"/>
  <c r="P388" i="1" s="1"/>
  <c r="K375" i="1"/>
  <c r="N375" i="1"/>
  <c r="P375" i="1" s="1"/>
  <c r="K335" i="1"/>
  <c r="N335" i="1"/>
  <c r="P335" i="1" s="1"/>
  <c r="K235" i="1"/>
  <c r="N235" i="1"/>
  <c r="P235" i="1" s="1"/>
  <c r="K222" i="1"/>
  <c r="N222" i="1"/>
  <c r="P222" i="1" s="1"/>
  <c r="K175" i="1"/>
  <c r="N175" i="1"/>
  <c r="P175" i="1" s="1"/>
  <c r="N514" i="1"/>
  <c r="P514" i="1" s="1"/>
  <c r="K514" i="1"/>
  <c r="N510" i="1"/>
  <c r="P510" i="1" s="1"/>
  <c r="K510" i="1"/>
  <c r="N506" i="1"/>
  <c r="P506" i="1" s="1"/>
  <c r="K506" i="1"/>
  <c r="N502" i="1"/>
  <c r="P502" i="1" s="1"/>
  <c r="K502" i="1"/>
  <c r="N498" i="1"/>
  <c r="P498" i="1" s="1"/>
  <c r="K498" i="1"/>
  <c r="N494" i="1"/>
  <c r="P494" i="1" s="1"/>
  <c r="K494" i="1"/>
  <c r="N490" i="1"/>
  <c r="P490" i="1" s="1"/>
  <c r="K490" i="1"/>
  <c r="N413" i="1"/>
  <c r="P413" i="1" s="1"/>
  <c r="K409" i="1"/>
  <c r="N397" i="1"/>
  <c r="P397" i="1" s="1"/>
  <c r="K393" i="1"/>
  <c r="N381" i="1"/>
  <c r="P381" i="1" s="1"/>
  <c r="K377" i="1"/>
  <c r="K205" i="1"/>
  <c r="N205" i="1"/>
  <c r="P205" i="1" s="1"/>
  <c r="N486" i="1"/>
  <c r="P486" i="1" s="1"/>
  <c r="K486" i="1"/>
  <c r="N482" i="1"/>
  <c r="P482" i="1" s="1"/>
  <c r="K482" i="1"/>
  <c r="N478" i="1"/>
  <c r="P478" i="1" s="1"/>
  <c r="K478" i="1"/>
  <c r="N474" i="1"/>
  <c r="P474" i="1" s="1"/>
  <c r="K474" i="1"/>
  <c r="N470" i="1"/>
  <c r="P470" i="1" s="1"/>
  <c r="K470" i="1"/>
  <c r="K456" i="1"/>
  <c r="N456" i="1"/>
  <c r="P456" i="1" s="1"/>
  <c r="K454" i="1"/>
  <c r="N454" i="1"/>
  <c r="P454" i="1" s="1"/>
  <c r="K360" i="1"/>
  <c r="N360" i="1"/>
  <c r="P360" i="1" s="1"/>
  <c r="K344" i="1"/>
  <c r="N344" i="1"/>
  <c r="P344" i="1" s="1"/>
  <c r="K301" i="1"/>
  <c r="N301" i="1"/>
  <c r="P301" i="1" s="1"/>
  <c r="N518" i="1"/>
  <c r="P518" i="1" s="1"/>
  <c r="N511" i="1"/>
  <c r="P511" i="1" s="1"/>
  <c r="K511" i="1"/>
  <c r="N507" i="1"/>
  <c r="P507" i="1" s="1"/>
  <c r="K507" i="1"/>
  <c r="N503" i="1"/>
  <c r="P503" i="1" s="1"/>
  <c r="K503" i="1"/>
  <c r="N499" i="1"/>
  <c r="P499" i="1" s="1"/>
  <c r="K499" i="1"/>
  <c r="N495" i="1"/>
  <c r="P495" i="1" s="1"/>
  <c r="K495" i="1"/>
  <c r="N491" i="1"/>
  <c r="P491" i="1" s="1"/>
  <c r="K491" i="1"/>
  <c r="N437" i="1"/>
  <c r="P437" i="1" s="1"/>
  <c r="N429" i="1"/>
  <c r="P429" i="1" s="1"/>
  <c r="N421" i="1"/>
  <c r="P421" i="1" s="1"/>
  <c r="N487" i="1"/>
  <c r="P487" i="1" s="1"/>
  <c r="K487" i="1"/>
  <c r="N483" i="1"/>
  <c r="P483" i="1" s="1"/>
  <c r="K483" i="1"/>
  <c r="N479" i="1"/>
  <c r="P479" i="1" s="1"/>
  <c r="K479" i="1"/>
  <c r="N475" i="1"/>
  <c r="P475" i="1" s="1"/>
  <c r="K475" i="1"/>
  <c r="N471" i="1"/>
  <c r="P471" i="1" s="1"/>
  <c r="K471" i="1"/>
  <c r="N467" i="1"/>
  <c r="P467" i="1" s="1"/>
  <c r="K467" i="1"/>
  <c r="N459" i="1"/>
  <c r="P459" i="1" s="1"/>
  <c r="K459" i="1"/>
  <c r="N439" i="1"/>
  <c r="P439" i="1" s="1"/>
  <c r="N431" i="1"/>
  <c r="P431" i="1" s="1"/>
  <c r="N423" i="1"/>
  <c r="P423" i="1" s="1"/>
  <c r="K415" i="1"/>
  <c r="N415" i="1"/>
  <c r="P415" i="1" s="1"/>
  <c r="N412" i="1"/>
  <c r="P412" i="1" s="1"/>
  <c r="K399" i="1"/>
  <c r="N399" i="1"/>
  <c r="P399" i="1" s="1"/>
  <c r="N396" i="1"/>
  <c r="P396" i="1" s="1"/>
  <c r="K383" i="1"/>
  <c r="N383" i="1"/>
  <c r="P383" i="1" s="1"/>
  <c r="N380" i="1"/>
  <c r="P380" i="1" s="1"/>
  <c r="N512" i="1"/>
  <c r="P512" i="1" s="1"/>
  <c r="K512" i="1"/>
  <c r="N508" i="1"/>
  <c r="P508" i="1" s="1"/>
  <c r="K508" i="1"/>
  <c r="N504" i="1"/>
  <c r="P504" i="1" s="1"/>
  <c r="K504" i="1"/>
  <c r="N500" i="1"/>
  <c r="P500" i="1" s="1"/>
  <c r="K500" i="1"/>
  <c r="N496" i="1"/>
  <c r="P496" i="1" s="1"/>
  <c r="K496" i="1"/>
  <c r="N492" i="1"/>
  <c r="P492" i="1" s="1"/>
  <c r="K492" i="1"/>
  <c r="N443" i="1"/>
  <c r="P443" i="1" s="1"/>
  <c r="K443" i="1"/>
  <c r="K417" i="1"/>
  <c r="N405" i="1"/>
  <c r="P405" i="1" s="1"/>
  <c r="K392" i="1"/>
  <c r="N392" i="1"/>
  <c r="P392" i="1" s="1"/>
  <c r="K376" i="1"/>
  <c r="N376" i="1"/>
  <c r="P376" i="1" s="1"/>
  <c r="N317" i="1"/>
  <c r="P317" i="1" s="1"/>
  <c r="K317" i="1"/>
  <c r="K293" i="1"/>
  <c r="N293" i="1"/>
  <c r="P293" i="1" s="1"/>
  <c r="N268" i="1"/>
  <c r="P268" i="1" s="1"/>
  <c r="K268" i="1"/>
  <c r="N488" i="1"/>
  <c r="P488" i="1" s="1"/>
  <c r="K488" i="1"/>
  <c r="N484" i="1"/>
  <c r="P484" i="1" s="1"/>
  <c r="K484" i="1"/>
  <c r="N480" i="1"/>
  <c r="P480" i="1" s="1"/>
  <c r="K480" i="1"/>
  <c r="N476" i="1"/>
  <c r="P476" i="1" s="1"/>
  <c r="K476" i="1"/>
  <c r="N472" i="1"/>
  <c r="P472" i="1" s="1"/>
  <c r="K472" i="1"/>
  <c r="N468" i="1"/>
  <c r="P468" i="1" s="1"/>
  <c r="K468" i="1"/>
  <c r="N435" i="1"/>
  <c r="P435" i="1" s="1"/>
  <c r="K435" i="1"/>
  <c r="N427" i="1"/>
  <c r="P427" i="1" s="1"/>
  <c r="K427" i="1"/>
  <c r="N419" i="1"/>
  <c r="P419" i="1" s="1"/>
  <c r="K419" i="1"/>
  <c r="K368" i="1"/>
  <c r="N368" i="1"/>
  <c r="P368" i="1" s="1"/>
  <c r="K352" i="1"/>
  <c r="N352" i="1"/>
  <c r="P352" i="1" s="1"/>
  <c r="N438" i="1"/>
  <c r="P438" i="1" s="1"/>
  <c r="N430" i="1"/>
  <c r="P430" i="1" s="1"/>
  <c r="N422" i="1"/>
  <c r="P422" i="1" s="1"/>
  <c r="N414" i="1"/>
  <c r="P414" i="1" s="1"/>
  <c r="K411" i="1"/>
  <c r="N406" i="1"/>
  <c r="P406" i="1" s="1"/>
  <c r="K403" i="1"/>
  <c r="N398" i="1"/>
  <c r="P398" i="1" s="1"/>
  <c r="K395" i="1"/>
  <c r="N390" i="1"/>
  <c r="P390" i="1" s="1"/>
  <c r="K387" i="1"/>
  <c r="N382" i="1"/>
  <c r="P382" i="1" s="1"/>
  <c r="K379" i="1"/>
  <c r="N374" i="1"/>
  <c r="P374" i="1" s="1"/>
  <c r="K371" i="1"/>
  <c r="N366" i="1"/>
  <c r="P366" i="1" s="1"/>
  <c r="K363" i="1"/>
  <c r="N358" i="1"/>
  <c r="P358" i="1" s="1"/>
  <c r="K355" i="1"/>
  <c r="N350" i="1"/>
  <c r="P350" i="1" s="1"/>
  <c r="K347" i="1"/>
  <c r="K342" i="1"/>
  <c r="N340" i="1"/>
  <c r="P340" i="1" s="1"/>
  <c r="N312" i="1"/>
  <c r="P312" i="1" s="1"/>
  <c r="K311" i="1"/>
  <c r="N311" i="1"/>
  <c r="P311" i="1" s="1"/>
  <c r="K309" i="1"/>
  <c r="N309" i="1"/>
  <c r="P309" i="1" s="1"/>
  <c r="K304" i="1"/>
  <c r="N304" i="1"/>
  <c r="P304" i="1" s="1"/>
  <c r="K282" i="1"/>
  <c r="N282" i="1"/>
  <c r="P282" i="1" s="1"/>
  <c r="N264" i="1"/>
  <c r="P264" i="1" s="1"/>
  <c r="K264" i="1"/>
  <c r="N217" i="1"/>
  <c r="P217" i="1" s="1"/>
  <c r="K188" i="1"/>
  <c r="N188" i="1"/>
  <c r="P188" i="1" s="1"/>
  <c r="K234" i="1"/>
  <c r="N234" i="1"/>
  <c r="P234" i="1" s="1"/>
  <c r="K327" i="1"/>
  <c r="N327" i="1"/>
  <c r="P327" i="1" s="1"/>
  <c r="K325" i="1"/>
  <c r="N288" i="1"/>
  <c r="P288" i="1" s="1"/>
  <c r="K221" i="1"/>
  <c r="N221" i="1"/>
  <c r="P221" i="1" s="1"/>
  <c r="K343" i="1"/>
  <c r="N332" i="1"/>
  <c r="P332" i="1" s="1"/>
  <c r="K298" i="1"/>
  <c r="N298" i="1"/>
  <c r="P298" i="1" s="1"/>
  <c r="N263" i="1"/>
  <c r="P263" i="1" s="1"/>
  <c r="K263" i="1"/>
  <c r="N259" i="1"/>
  <c r="P259" i="1" s="1"/>
  <c r="K259" i="1"/>
  <c r="K238" i="1"/>
  <c r="N238" i="1"/>
  <c r="P238" i="1" s="1"/>
  <c r="K229" i="1"/>
  <c r="N229" i="1"/>
  <c r="P229" i="1" s="1"/>
  <c r="N276" i="1"/>
  <c r="P276" i="1" s="1"/>
  <c r="K276" i="1"/>
  <c r="N265" i="1"/>
  <c r="P265" i="1" s="1"/>
  <c r="K265" i="1"/>
  <c r="K233" i="1"/>
  <c r="N233" i="1"/>
  <c r="P233" i="1" s="1"/>
  <c r="K227" i="1"/>
  <c r="N227" i="1"/>
  <c r="P227" i="1" s="1"/>
  <c r="K208" i="1"/>
  <c r="N208" i="1"/>
  <c r="P208" i="1" s="1"/>
  <c r="K319" i="1"/>
  <c r="N319" i="1"/>
  <c r="P319" i="1" s="1"/>
  <c r="K306" i="1"/>
  <c r="N306" i="1"/>
  <c r="P306" i="1" s="1"/>
  <c r="N261" i="1"/>
  <c r="P261" i="1" s="1"/>
  <c r="K261" i="1"/>
  <c r="N251" i="1"/>
  <c r="P251" i="1" s="1"/>
  <c r="K251" i="1"/>
  <c r="K220" i="1"/>
  <c r="N220" i="1"/>
  <c r="P220" i="1" s="1"/>
  <c r="K218" i="1"/>
  <c r="N218" i="1"/>
  <c r="P218" i="1" s="1"/>
  <c r="K191" i="1"/>
  <c r="N191" i="1"/>
  <c r="P191" i="1" s="1"/>
  <c r="K184" i="1"/>
  <c r="N184" i="1"/>
  <c r="P184" i="1" s="1"/>
  <c r="N267" i="1"/>
  <c r="P267" i="1" s="1"/>
  <c r="K267" i="1"/>
  <c r="N252" i="1"/>
  <c r="P252" i="1" s="1"/>
  <c r="K252" i="1"/>
  <c r="K245" i="1"/>
  <c r="N245" i="1"/>
  <c r="P245" i="1" s="1"/>
  <c r="K219" i="1"/>
  <c r="N219" i="1"/>
  <c r="P219" i="1" s="1"/>
  <c r="K213" i="1"/>
  <c r="N213" i="1"/>
  <c r="P213" i="1" s="1"/>
  <c r="K197" i="1"/>
  <c r="N197" i="1"/>
  <c r="P197" i="1" s="1"/>
  <c r="N272" i="1"/>
  <c r="P272" i="1" s="1"/>
  <c r="K272" i="1"/>
  <c r="N255" i="1"/>
  <c r="P255" i="1" s="1"/>
  <c r="K255" i="1"/>
  <c r="K250" i="1"/>
  <c r="N250" i="1"/>
  <c r="P250" i="1" s="1"/>
  <c r="K226" i="1"/>
  <c r="N226" i="1"/>
  <c r="P226" i="1" s="1"/>
  <c r="K211" i="1"/>
  <c r="N211" i="1"/>
  <c r="P211" i="1" s="1"/>
  <c r="K180" i="1"/>
  <c r="N180" i="1"/>
  <c r="P180" i="1" s="1"/>
  <c r="K172" i="1"/>
  <c r="N172" i="1"/>
  <c r="P172" i="1" s="1"/>
  <c r="K169" i="1"/>
  <c r="N169" i="1"/>
  <c r="P169" i="1" s="1"/>
  <c r="K290" i="1"/>
  <c r="N290" i="1"/>
  <c r="P290" i="1" s="1"/>
  <c r="N275" i="1"/>
  <c r="P275" i="1" s="1"/>
  <c r="K275" i="1"/>
  <c r="N260" i="1"/>
  <c r="P260" i="1" s="1"/>
  <c r="K260" i="1"/>
  <c r="K243" i="1"/>
  <c r="N243" i="1"/>
  <c r="P243" i="1" s="1"/>
  <c r="K237" i="1"/>
  <c r="N237" i="1"/>
  <c r="P237" i="1" s="1"/>
  <c r="K192" i="1"/>
  <c r="N192" i="1"/>
  <c r="P192" i="1" s="1"/>
  <c r="K179" i="1"/>
  <c r="N179" i="1"/>
  <c r="P179" i="1" s="1"/>
  <c r="N271" i="1"/>
  <c r="P271" i="1" s="1"/>
  <c r="K271" i="1"/>
  <c r="N256" i="1"/>
  <c r="P256" i="1" s="1"/>
  <c r="K256" i="1"/>
  <c r="K242" i="1"/>
  <c r="N242" i="1"/>
  <c r="P242" i="1" s="1"/>
  <c r="K164" i="1"/>
  <c r="N164" i="1"/>
  <c r="P164" i="1" s="1"/>
  <c r="K210" i="1"/>
  <c r="N210" i="1"/>
  <c r="P210" i="1" s="1"/>
  <c r="K199" i="1"/>
  <c r="N199" i="1"/>
  <c r="P199" i="1" s="1"/>
  <c r="K124" i="1"/>
  <c r="N124" i="1"/>
  <c r="P124" i="1" s="1"/>
  <c r="K89" i="1"/>
  <c r="N89" i="1"/>
  <c r="P89" i="1" s="1"/>
  <c r="K65" i="1"/>
  <c r="N65" i="1"/>
  <c r="P65" i="1" s="1"/>
  <c r="N248" i="1"/>
  <c r="P248" i="1" s="1"/>
  <c r="N202" i="1"/>
  <c r="P202" i="1" s="1"/>
  <c r="K202" i="1"/>
  <c r="K110" i="1"/>
  <c r="N110" i="1"/>
  <c r="P110" i="1" s="1"/>
  <c r="N194" i="1"/>
  <c r="P194" i="1" s="1"/>
  <c r="K194" i="1"/>
  <c r="K126" i="1"/>
  <c r="N126" i="1"/>
  <c r="P126" i="1" s="1"/>
  <c r="K101" i="1"/>
  <c r="N101" i="1"/>
  <c r="P101" i="1" s="1"/>
  <c r="K159" i="1"/>
  <c r="N159" i="1"/>
  <c r="P159" i="1" s="1"/>
  <c r="K117" i="1"/>
  <c r="N117" i="1"/>
  <c r="P117" i="1" s="1"/>
  <c r="K106" i="1"/>
  <c r="N106" i="1"/>
  <c r="P106" i="1" s="1"/>
  <c r="K103" i="1"/>
  <c r="N103" i="1"/>
  <c r="P103" i="1" s="1"/>
  <c r="K150" i="1"/>
  <c r="N150" i="1"/>
  <c r="P150" i="1" s="1"/>
  <c r="K122" i="1"/>
  <c r="N122" i="1"/>
  <c r="P122" i="1" s="1"/>
  <c r="K209" i="1"/>
  <c r="N209" i="1"/>
  <c r="P209" i="1" s="1"/>
  <c r="K183" i="1"/>
  <c r="N183" i="1"/>
  <c r="P183" i="1" s="1"/>
  <c r="K153" i="1"/>
  <c r="N153" i="1"/>
  <c r="P153" i="1" s="1"/>
  <c r="K108" i="1"/>
  <c r="N108" i="1"/>
  <c r="P108" i="1" s="1"/>
  <c r="K62" i="1"/>
  <c r="N62" i="1"/>
  <c r="P62" i="1" s="1"/>
  <c r="K207" i="1"/>
  <c r="N207" i="1"/>
  <c r="P207" i="1" s="1"/>
  <c r="K176" i="1"/>
  <c r="N176" i="1"/>
  <c r="P176" i="1" s="1"/>
  <c r="K168" i="1"/>
  <c r="N168" i="1"/>
  <c r="P168" i="1" s="1"/>
  <c r="K155" i="1"/>
  <c r="N155" i="1"/>
  <c r="P155" i="1" s="1"/>
  <c r="K152" i="1"/>
  <c r="N152" i="1"/>
  <c r="P152" i="1" s="1"/>
  <c r="K144" i="1"/>
  <c r="N144" i="1"/>
  <c r="P144" i="1" s="1"/>
  <c r="K135" i="1"/>
  <c r="N135" i="1"/>
  <c r="P135" i="1" s="1"/>
  <c r="K99" i="1"/>
  <c r="N99" i="1"/>
  <c r="P99" i="1" s="1"/>
  <c r="N165" i="1"/>
  <c r="P165" i="1" s="1"/>
  <c r="N162" i="1"/>
  <c r="P162" i="1" s="1"/>
  <c r="K161" i="1"/>
  <c r="N161" i="1"/>
  <c r="P161" i="1" s="1"/>
  <c r="K142" i="1"/>
  <c r="N142" i="1"/>
  <c r="P142" i="1" s="1"/>
  <c r="N140" i="1"/>
  <c r="P140" i="1" s="1"/>
  <c r="K136" i="1"/>
  <c r="N136" i="1"/>
  <c r="P136" i="1" s="1"/>
  <c r="N127" i="1"/>
  <c r="P127" i="1" s="1"/>
  <c r="N111" i="1"/>
  <c r="P111" i="1" s="1"/>
  <c r="K49" i="1"/>
  <c r="N49" i="1"/>
  <c r="P49" i="1" s="1"/>
  <c r="N171" i="1"/>
  <c r="P171" i="1" s="1"/>
  <c r="N157" i="1"/>
  <c r="P157" i="1" s="1"/>
  <c r="N154" i="1"/>
  <c r="P154" i="1" s="1"/>
  <c r="N151" i="1"/>
  <c r="P151" i="1" s="1"/>
  <c r="K134" i="1"/>
  <c r="N134" i="1"/>
  <c r="P134" i="1" s="1"/>
  <c r="N132" i="1"/>
  <c r="P132" i="1" s="1"/>
  <c r="K129" i="1"/>
  <c r="N129" i="1"/>
  <c r="P129" i="1" s="1"/>
  <c r="N116" i="1"/>
  <c r="P116" i="1" s="1"/>
  <c r="K113" i="1"/>
  <c r="N113" i="1"/>
  <c r="P113" i="1" s="1"/>
  <c r="K95" i="1"/>
  <c r="N95" i="1"/>
  <c r="P95" i="1" s="1"/>
  <c r="K81" i="1"/>
  <c r="N81" i="1"/>
  <c r="P81" i="1" s="1"/>
  <c r="K55" i="1"/>
  <c r="N55" i="1"/>
  <c r="P55" i="1" s="1"/>
  <c r="N146" i="1"/>
  <c r="P146" i="1" s="1"/>
  <c r="K145" i="1"/>
  <c r="N145" i="1"/>
  <c r="P145" i="1" s="1"/>
  <c r="N123" i="1"/>
  <c r="P123" i="1" s="1"/>
  <c r="N107" i="1"/>
  <c r="P107" i="1" s="1"/>
  <c r="K98" i="1"/>
  <c r="N98" i="1"/>
  <c r="P98" i="1" s="1"/>
  <c r="K91" i="1"/>
  <c r="N91" i="1"/>
  <c r="P91" i="1" s="1"/>
  <c r="K71" i="1"/>
  <c r="N71" i="1"/>
  <c r="P71" i="1" s="1"/>
  <c r="N141" i="1"/>
  <c r="P141" i="1" s="1"/>
  <c r="K137" i="1"/>
  <c r="N137" i="1"/>
  <c r="P137" i="1" s="1"/>
  <c r="N128" i="1"/>
  <c r="P128" i="1" s="1"/>
  <c r="K125" i="1"/>
  <c r="N125" i="1"/>
  <c r="P125" i="1" s="1"/>
  <c r="K118" i="1"/>
  <c r="N118" i="1"/>
  <c r="P118" i="1" s="1"/>
  <c r="N112" i="1"/>
  <c r="P112" i="1" s="1"/>
  <c r="K109" i="1"/>
  <c r="N109" i="1"/>
  <c r="P109" i="1" s="1"/>
  <c r="K102" i="1"/>
  <c r="N102" i="1"/>
  <c r="P102" i="1" s="1"/>
  <c r="K94" i="1"/>
  <c r="N94" i="1"/>
  <c r="P94" i="1" s="1"/>
  <c r="K67" i="1"/>
  <c r="N67" i="1"/>
  <c r="P67" i="1" s="1"/>
  <c r="N133" i="1"/>
  <c r="P133" i="1" s="1"/>
  <c r="K87" i="1"/>
  <c r="N87" i="1"/>
  <c r="P87" i="1" s="1"/>
  <c r="K70" i="1"/>
  <c r="N70" i="1"/>
  <c r="P70" i="1" s="1"/>
  <c r="K38" i="1"/>
  <c r="N38" i="1"/>
  <c r="P38" i="1" s="1"/>
  <c r="K35" i="1"/>
  <c r="N35" i="1"/>
  <c r="P35" i="1" s="1"/>
  <c r="K25" i="1"/>
  <c r="N25" i="1"/>
  <c r="P25" i="1" s="1"/>
  <c r="K19" i="1"/>
  <c r="C10" i="1"/>
  <c r="N19" i="1"/>
  <c r="K166" i="1"/>
  <c r="N166" i="1"/>
  <c r="P166" i="1" s="1"/>
  <c r="K160" i="1"/>
  <c r="N160" i="1"/>
  <c r="P160" i="1" s="1"/>
  <c r="K130" i="1"/>
  <c r="N130" i="1"/>
  <c r="P130" i="1" s="1"/>
  <c r="K121" i="1"/>
  <c r="N121" i="1"/>
  <c r="P121" i="1" s="1"/>
  <c r="K114" i="1"/>
  <c r="N114" i="1"/>
  <c r="P114" i="1" s="1"/>
  <c r="K105" i="1"/>
  <c r="N105" i="1"/>
  <c r="P105" i="1" s="1"/>
  <c r="K83" i="1"/>
  <c r="N83" i="1"/>
  <c r="P83" i="1" s="1"/>
  <c r="K73" i="1"/>
  <c r="N73" i="1"/>
  <c r="P73" i="1" s="1"/>
  <c r="K47" i="1"/>
  <c r="N47" i="1"/>
  <c r="P47" i="1" s="1"/>
  <c r="K41" i="1"/>
  <c r="N41" i="1"/>
  <c r="P41" i="1" s="1"/>
  <c r="K158" i="1"/>
  <c r="N158" i="1"/>
  <c r="P158" i="1" s="1"/>
  <c r="K86" i="1"/>
  <c r="N86" i="1"/>
  <c r="P86" i="1" s="1"/>
  <c r="K33" i="1"/>
  <c r="N33" i="1"/>
  <c r="P33" i="1" s="1"/>
  <c r="K27" i="1"/>
  <c r="N27" i="1"/>
  <c r="P27" i="1" s="1"/>
  <c r="K79" i="1"/>
  <c r="N79" i="1"/>
  <c r="P79" i="1" s="1"/>
  <c r="K63" i="1"/>
  <c r="N63" i="1"/>
  <c r="P63" i="1" s="1"/>
  <c r="K57" i="1"/>
  <c r="N57" i="1"/>
  <c r="P57" i="1" s="1"/>
  <c r="N51" i="1"/>
  <c r="P51" i="1" s="1"/>
  <c r="K97" i="1"/>
  <c r="N97" i="1"/>
  <c r="P97" i="1" s="1"/>
  <c r="C12" i="1"/>
  <c r="K22" i="1"/>
  <c r="N93" i="1"/>
  <c r="P93" i="1" s="1"/>
  <c r="N85" i="1"/>
  <c r="P85" i="1" s="1"/>
  <c r="N77" i="1"/>
  <c r="P77" i="1" s="1"/>
  <c r="N69" i="1"/>
  <c r="P69" i="1" s="1"/>
  <c r="C8" i="1"/>
  <c r="K24" i="1"/>
  <c r="AG16" i="1"/>
  <c r="N82" i="1"/>
  <c r="P82" i="1" s="1"/>
  <c r="N74" i="1"/>
  <c r="P74" i="1" s="1"/>
  <c r="N66" i="1"/>
  <c r="P66" i="1" s="1"/>
  <c r="N50" i="1"/>
  <c r="P50" i="1" s="1"/>
  <c r="N42" i="1"/>
  <c r="P42" i="1" s="1"/>
  <c r="N34" i="1"/>
  <c r="P34" i="1" s="1"/>
  <c r="N26" i="1"/>
  <c r="P26" i="1" s="1"/>
  <c r="C13" i="1"/>
  <c r="K58" i="1"/>
  <c r="N39" i="1"/>
  <c r="P39" i="1" s="1"/>
  <c r="N31" i="1"/>
  <c r="P31" i="1" s="1"/>
  <c r="N23" i="1"/>
  <c r="P23" i="1" s="1"/>
  <c r="C11" i="1"/>
  <c r="K18" i="1"/>
  <c r="C9" i="1"/>
  <c r="K20" i="1"/>
  <c r="L86" i="1" l="1"/>
  <c r="M86" i="1" s="1"/>
  <c r="L573" i="1"/>
  <c r="M573" i="1" s="1"/>
  <c r="L152" i="1"/>
  <c r="M152" i="1" s="1"/>
  <c r="L227" i="1"/>
  <c r="M227" i="1" s="1"/>
  <c r="L496" i="1"/>
  <c r="M496" i="1" s="1"/>
  <c r="L235" i="1"/>
  <c r="M235" i="1" s="1"/>
  <c r="L604" i="1"/>
  <c r="M604" i="1" s="1"/>
  <c r="L213" i="1"/>
  <c r="M213" i="1" s="1"/>
  <c r="L229" i="1"/>
  <c r="M229" i="1" s="1"/>
  <c r="L83" i="1"/>
  <c r="M83" i="1" s="1"/>
  <c r="L166" i="1"/>
  <c r="M166" i="1" s="1"/>
  <c r="L192" i="1"/>
  <c r="M192" i="1" s="1"/>
  <c r="L169" i="1"/>
  <c r="M169" i="1" s="1"/>
  <c r="L470" i="1"/>
  <c r="M470" i="1" s="1"/>
  <c r="L486" i="1"/>
  <c r="M486" i="1" s="1"/>
  <c r="L455" i="1"/>
  <c r="M455" i="1" s="1"/>
  <c r="L526" i="1"/>
  <c r="M526" i="1" s="1"/>
  <c r="L129" i="1"/>
  <c r="M129" i="1" s="1"/>
  <c r="L260" i="1"/>
  <c r="M260" i="1" s="1"/>
  <c r="P19" i="1"/>
  <c r="P674" i="1" s="1"/>
  <c r="P15" i="1" s="1"/>
  <c r="N674" i="1"/>
  <c r="L38" i="1"/>
  <c r="M38" i="1" s="1"/>
  <c r="L55" i="1"/>
  <c r="M55" i="1" s="1"/>
  <c r="L150" i="1"/>
  <c r="M150" i="1" s="1"/>
  <c r="L159" i="1"/>
  <c r="M159" i="1" s="1"/>
  <c r="L234" i="1"/>
  <c r="M234" i="1" s="1"/>
  <c r="L304" i="1"/>
  <c r="M304" i="1" s="1"/>
  <c r="L317" i="1"/>
  <c r="M317" i="1" s="1"/>
  <c r="L443" i="1"/>
  <c r="M443" i="1" s="1"/>
  <c r="L424" i="1"/>
  <c r="M424" i="1" s="1"/>
  <c r="L493" i="1"/>
  <c r="M493" i="1" s="1"/>
  <c r="L606" i="1"/>
  <c r="M606" i="1" s="1"/>
  <c r="L591" i="1"/>
  <c r="M591" i="1" s="1"/>
  <c r="L94" i="1"/>
  <c r="M94" i="1" s="1"/>
  <c r="L118" i="1"/>
  <c r="M118" i="1" s="1"/>
  <c r="L233" i="1"/>
  <c r="M233" i="1" s="1"/>
  <c r="L264" i="1"/>
  <c r="M264" i="1" s="1"/>
  <c r="L407" i="1"/>
  <c r="M407" i="1" s="1"/>
  <c r="L473" i="1"/>
  <c r="M473" i="1" s="1"/>
  <c r="L572" i="1"/>
  <c r="M572" i="1" s="1"/>
  <c r="L19" i="1"/>
  <c r="M19" i="1" s="1"/>
  <c r="L242" i="1"/>
  <c r="M242" i="1" s="1"/>
  <c r="L245" i="1"/>
  <c r="M245" i="1" s="1"/>
  <c r="L355" i="1"/>
  <c r="M355" i="1" s="1"/>
  <c r="L387" i="1"/>
  <c r="M387" i="1" s="1"/>
  <c r="L499" i="1"/>
  <c r="M499" i="1" s="1"/>
  <c r="L205" i="1"/>
  <c r="M205" i="1" s="1"/>
  <c r="L394" i="1"/>
  <c r="M394" i="1" s="1"/>
  <c r="L610" i="1"/>
  <c r="M610" i="1" s="1"/>
  <c r="L130" i="1"/>
  <c r="M130" i="1" s="1"/>
  <c r="L102" i="1"/>
  <c r="M102" i="1" s="1"/>
  <c r="L180" i="1"/>
  <c r="M180" i="1" s="1"/>
  <c r="L250" i="1"/>
  <c r="M250" i="1" s="1"/>
  <c r="L490" i="1"/>
  <c r="M490" i="1" s="1"/>
  <c r="L506" i="1"/>
  <c r="M506" i="1" s="1"/>
  <c r="L361" i="1"/>
  <c r="M361" i="1" s="1"/>
  <c r="L528" i="1"/>
  <c r="M528" i="1" s="1"/>
  <c r="K674" i="1"/>
  <c r="L20" i="1"/>
  <c r="M20" i="1" s="1"/>
  <c r="L25" i="1"/>
  <c r="M25" i="1" s="1"/>
  <c r="L106" i="1"/>
  <c r="M106" i="1" s="1"/>
  <c r="L65" i="1"/>
  <c r="M65" i="1" s="1"/>
  <c r="L191" i="1"/>
  <c r="M191" i="1" s="1"/>
  <c r="L261" i="1"/>
  <c r="M261" i="1" s="1"/>
  <c r="L476" i="1"/>
  <c r="M476" i="1" s="1"/>
  <c r="L268" i="1"/>
  <c r="M268" i="1" s="1"/>
  <c r="L454" i="1"/>
  <c r="M454" i="1" s="1"/>
  <c r="L222" i="1"/>
  <c r="M222" i="1" s="1"/>
  <c r="L577" i="1"/>
  <c r="M577" i="1" s="1"/>
  <c r="L598" i="1"/>
  <c r="M598" i="1" s="1"/>
  <c r="L133" i="1" l="1"/>
  <c r="M133" i="1" s="1"/>
  <c r="L138" i="1"/>
  <c r="M138" i="1" s="1"/>
  <c r="L163" i="1"/>
  <c r="M163" i="1" s="1"/>
  <c r="L149" i="1"/>
  <c r="M149" i="1" s="1"/>
  <c r="L154" i="1"/>
  <c r="M154" i="1" s="1"/>
  <c r="L111" i="1"/>
  <c r="M111" i="1" s="1"/>
  <c r="L127" i="1"/>
  <c r="M127" i="1" s="1"/>
  <c r="L157" i="1"/>
  <c r="M157" i="1" s="1"/>
  <c r="L162" i="1"/>
  <c r="M162" i="1" s="1"/>
  <c r="L115" i="1"/>
  <c r="M115" i="1" s="1"/>
  <c r="L131" i="1"/>
  <c r="M131" i="1" s="1"/>
  <c r="L139" i="1"/>
  <c r="M139" i="1" s="1"/>
  <c r="L189" i="1"/>
  <c r="M189" i="1" s="1"/>
  <c r="L177" i="1"/>
  <c r="M177" i="1" s="1"/>
  <c r="L173" i="1"/>
  <c r="M173" i="1" s="1"/>
  <c r="L185" i="1"/>
  <c r="M185" i="1" s="1"/>
  <c r="L147" i="1"/>
  <c r="M147" i="1" s="1"/>
  <c r="L181" i="1"/>
  <c r="M181" i="1" s="1"/>
  <c r="L201" i="1"/>
  <c r="M201" i="1" s="1"/>
  <c r="L196" i="1"/>
  <c r="M196" i="1" s="1"/>
  <c r="L204" i="1"/>
  <c r="M204" i="1" s="1"/>
  <c r="L230" i="1"/>
  <c r="M230" i="1" s="1"/>
  <c r="L315" i="1"/>
  <c r="M315" i="1" s="1"/>
  <c r="L323" i="1"/>
  <c r="M323" i="1" s="1"/>
  <c r="L331" i="1"/>
  <c r="M331" i="1" s="1"/>
  <c r="L339" i="1"/>
  <c r="M339" i="1" s="1"/>
  <c r="L314" i="1"/>
  <c r="M314" i="1" s="1"/>
  <c r="L338" i="1"/>
  <c r="M338" i="1" s="1"/>
  <c r="L246" i="1"/>
  <c r="M246" i="1" s="1"/>
  <c r="L322" i="1"/>
  <c r="M322" i="1" s="1"/>
  <c r="L249" i="1"/>
  <c r="M249" i="1" s="1"/>
  <c r="L330" i="1"/>
  <c r="M330" i="1" s="1"/>
  <c r="L354" i="1"/>
  <c r="M354" i="1" s="1"/>
  <c r="L370" i="1"/>
  <c r="M370" i="1" s="1"/>
  <c r="L518" i="1"/>
  <c r="M518" i="1" s="1"/>
  <c r="L214" i="1"/>
  <c r="M214" i="1" s="1"/>
  <c r="L461" i="1"/>
  <c r="M461" i="1" s="1"/>
  <c r="L515" i="1"/>
  <c r="M515" i="1" s="1"/>
  <c r="L193" i="1"/>
  <c r="M193" i="1" s="1"/>
  <c r="L489" i="1"/>
  <c r="M489" i="1" s="1"/>
  <c r="L520" i="1"/>
  <c r="M520" i="1" s="1"/>
  <c r="L652" i="1"/>
  <c r="M652" i="1" s="1"/>
  <c r="L657" i="1"/>
  <c r="M657" i="1" s="1"/>
  <c r="L582" i="1"/>
  <c r="M582" i="1" s="1"/>
  <c r="L638" i="1"/>
  <c r="M638" i="1" s="1"/>
  <c r="L644" i="1"/>
  <c r="M644" i="1" s="1"/>
  <c r="L651" i="1"/>
  <c r="M651" i="1" s="1"/>
  <c r="L637" i="1"/>
  <c r="M637" i="1" s="1"/>
  <c r="L570" i="1"/>
  <c r="M570" i="1" s="1"/>
  <c r="L626" i="1"/>
  <c r="M626" i="1" s="1"/>
  <c r="L639" i="1"/>
  <c r="M639" i="1" s="1"/>
  <c r="L434" i="1"/>
  <c r="M434" i="1" s="1"/>
  <c r="L544" i="1"/>
  <c r="M544" i="1" s="1"/>
  <c r="L545" i="1"/>
  <c r="M545" i="1" s="1"/>
  <c r="L564" i="1"/>
  <c r="M564" i="1" s="1"/>
  <c r="L517" i="1"/>
  <c r="M517" i="1" s="1"/>
  <c r="L538" i="1"/>
  <c r="M538" i="1" s="1"/>
  <c r="L543" i="1"/>
  <c r="M543" i="1" s="1"/>
  <c r="L445" i="1"/>
  <c r="M445" i="1" s="1"/>
  <c r="L364" i="1"/>
  <c r="M364" i="1" s="1"/>
  <c r="L438" i="1"/>
  <c r="M438" i="1" s="1"/>
  <c r="L318" i="1"/>
  <c r="M318" i="1" s="1"/>
  <c r="L388" i="1"/>
  <c r="M388" i="1" s="1"/>
  <c r="L358" i="1"/>
  <c r="M358" i="1" s="1"/>
  <c r="L431" i="1"/>
  <c r="M431" i="1" s="1"/>
  <c r="L385" i="1"/>
  <c r="M385" i="1" s="1"/>
  <c r="L389" i="1"/>
  <c r="M389" i="1" s="1"/>
  <c r="L357" i="1"/>
  <c r="M357" i="1" s="1"/>
  <c r="L269" i="1"/>
  <c r="M269" i="1" s="1"/>
  <c r="L288" i="1"/>
  <c r="M288" i="1" s="1"/>
  <c r="L223" i="1"/>
  <c r="M223" i="1" s="1"/>
  <c r="L292" i="1"/>
  <c r="M292" i="1" s="1"/>
  <c r="L165" i="1"/>
  <c r="M165" i="1" s="1"/>
  <c r="L216" i="1"/>
  <c r="M216" i="1" s="1"/>
  <c r="L123" i="1"/>
  <c r="M123" i="1" s="1"/>
  <c r="L119" i="1"/>
  <c r="M119" i="1" s="1"/>
  <c r="L112" i="1"/>
  <c r="M112" i="1" s="1"/>
  <c r="L40" i="1"/>
  <c r="M40" i="1" s="1"/>
  <c r="L37" i="1"/>
  <c r="M37" i="1" s="1"/>
  <c r="L76" i="1"/>
  <c r="M76" i="1" s="1"/>
  <c r="L68" i="1"/>
  <c r="M68" i="1" s="1"/>
  <c r="L29" i="1"/>
  <c r="M29" i="1" s="1"/>
  <c r="L50" i="1"/>
  <c r="M50" i="1" s="1"/>
  <c r="L60" i="1"/>
  <c r="M60" i="1" s="1"/>
  <c r="L128" i="1"/>
  <c r="M128" i="1" s="1"/>
  <c r="L93" i="1"/>
  <c r="M93" i="1" s="1"/>
  <c r="L636" i="1"/>
  <c r="M636" i="1" s="1"/>
  <c r="L649" i="1"/>
  <c r="M649" i="1" s="1"/>
  <c r="L579" i="1"/>
  <c r="M579" i="1" s="1"/>
  <c r="L630" i="1"/>
  <c r="M630" i="1" s="1"/>
  <c r="L619" i="1"/>
  <c r="M619" i="1" s="1"/>
  <c r="L656" i="1"/>
  <c r="M656" i="1" s="1"/>
  <c r="L672" i="1"/>
  <c r="M672" i="1" s="1"/>
  <c r="L629" i="1"/>
  <c r="M629" i="1" s="1"/>
  <c r="L660" i="1"/>
  <c r="M660" i="1" s="1"/>
  <c r="L618" i="1"/>
  <c r="M618" i="1" s="1"/>
  <c r="L667" i="1"/>
  <c r="M667" i="1" s="1"/>
  <c r="L631" i="1"/>
  <c r="M631" i="1" s="1"/>
  <c r="L565" i="1"/>
  <c r="M565" i="1" s="1"/>
  <c r="L170" i="1"/>
  <c r="M170" i="1" s="1"/>
  <c r="L447" i="1"/>
  <c r="M447" i="1" s="1"/>
  <c r="L562" i="1"/>
  <c r="M562" i="1" s="1"/>
  <c r="L362" i="1"/>
  <c r="M362" i="1" s="1"/>
  <c r="L430" i="1"/>
  <c r="M430" i="1" s="1"/>
  <c r="L279" i="1"/>
  <c r="M279" i="1" s="1"/>
  <c r="L381" i="1"/>
  <c r="M381" i="1" s="1"/>
  <c r="L353" i="1"/>
  <c r="M353" i="1" s="1"/>
  <c r="L284" i="1"/>
  <c r="M284" i="1" s="1"/>
  <c r="L321" i="1"/>
  <c r="M321" i="1" s="1"/>
  <c r="L462" i="1"/>
  <c r="M462" i="1" s="1"/>
  <c r="L425" i="1"/>
  <c r="M425" i="1" s="1"/>
  <c r="L382" i="1"/>
  <c r="M382" i="1" s="1"/>
  <c r="L340" i="1"/>
  <c r="M340" i="1" s="1"/>
  <c r="L236" i="1"/>
  <c r="M236" i="1" s="1"/>
  <c r="L341" i="1"/>
  <c r="M341" i="1" s="1"/>
  <c r="L286" i="1"/>
  <c r="M286" i="1" s="1"/>
  <c r="L247" i="1"/>
  <c r="M247" i="1" s="1"/>
  <c r="L287" i="1"/>
  <c r="M287" i="1" s="1"/>
  <c r="L244" i="1"/>
  <c r="M244" i="1" s="1"/>
  <c r="L120" i="1"/>
  <c r="M120" i="1" s="1"/>
  <c r="L100" i="1"/>
  <c r="M100" i="1" s="1"/>
  <c r="L51" i="1"/>
  <c r="M51" i="1" s="1"/>
  <c r="L80" i="1"/>
  <c r="M80" i="1" s="1"/>
  <c r="L32" i="1"/>
  <c r="M32" i="1" s="1"/>
  <c r="L69" i="1"/>
  <c r="M69" i="1" s="1"/>
  <c r="L628" i="1"/>
  <c r="M628" i="1" s="1"/>
  <c r="L641" i="1"/>
  <c r="M641" i="1" s="1"/>
  <c r="L622" i="1"/>
  <c r="M622" i="1" s="1"/>
  <c r="L611" i="1"/>
  <c r="M611" i="1" s="1"/>
  <c r="L640" i="1"/>
  <c r="M640" i="1" s="1"/>
  <c r="L574" i="1"/>
  <c r="M574" i="1" s="1"/>
  <c r="L664" i="1"/>
  <c r="M664" i="1" s="1"/>
  <c r="L621" i="1"/>
  <c r="M621" i="1" s="1"/>
  <c r="L586" i="1"/>
  <c r="M586" i="1" s="1"/>
  <c r="L594" i="1"/>
  <c r="M594" i="1" s="1"/>
  <c r="L643" i="1"/>
  <c r="M643" i="1" s="1"/>
  <c r="L623" i="1"/>
  <c r="M623" i="1" s="1"/>
  <c r="L559" i="1"/>
  <c r="M559" i="1" s="1"/>
  <c r="L550" i="1"/>
  <c r="M550" i="1" s="1"/>
  <c r="L442" i="1"/>
  <c r="M442" i="1" s="1"/>
  <c r="L547" i="1"/>
  <c r="M547" i="1" s="1"/>
  <c r="L560" i="1"/>
  <c r="M560" i="1" s="1"/>
  <c r="L402" i="1"/>
  <c r="M402" i="1" s="1"/>
  <c r="L555" i="1"/>
  <c r="M555" i="1" s="1"/>
  <c r="L348" i="1"/>
  <c r="M348" i="1" s="1"/>
  <c r="L422" i="1"/>
  <c r="M422" i="1" s="1"/>
  <c r="L449" i="1"/>
  <c r="M449" i="1" s="1"/>
  <c r="L374" i="1"/>
  <c r="M374" i="1" s="1"/>
  <c r="L351" i="1"/>
  <c r="M351" i="1" s="1"/>
  <c r="L372" i="1"/>
  <c r="M372" i="1" s="1"/>
  <c r="L312" i="1"/>
  <c r="M312" i="1" s="1"/>
  <c r="L457" i="1"/>
  <c r="M457" i="1" s="1"/>
  <c r="L423" i="1"/>
  <c r="M423" i="1" s="1"/>
  <c r="L380" i="1"/>
  <c r="M380" i="1" s="1"/>
  <c r="L336" i="1"/>
  <c r="M336" i="1" s="1"/>
  <c r="L332" i="1"/>
  <c r="M332" i="1" s="1"/>
  <c r="L253" i="1"/>
  <c r="M253" i="1" s="1"/>
  <c r="L280" i="1"/>
  <c r="M280" i="1" s="1"/>
  <c r="L281" i="1"/>
  <c r="M281" i="1" s="1"/>
  <c r="L239" i="1"/>
  <c r="M239" i="1" s="1"/>
  <c r="L303" i="1"/>
  <c r="M303" i="1" s="1"/>
  <c r="L200" i="1"/>
  <c r="M200" i="1" s="1"/>
  <c r="L78" i="1"/>
  <c r="M78" i="1" s="1"/>
  <c r="L140" i="1"/>
  <c r="M140" i="1" s="1"/>
  <c r="L43" i="1"/>
  <c r="M43" i="1" s="1"/>
  <c r="L30" i="1"/>
  <c r="M30" i="1" s="1"/>
  <c r="L620" i="1"/>
  <c r="M620" i="1" s="1"/>
  <c r="L633" i="1"/>
  <c r="M633" i="1" s="1"/>
  <c r="L614" i="1"/>
  <c r="M614" i="1" s="1"/>
  <c r="L632" i="1"/>
  <c r="M632" i="1" s="1"/>
  <c r="L668" i="1"/>
  <c r="M668" i="1" s="1"/>
  <c r="L648" i="1"/>
  <c r="M648" i="1" s="1"/>
  <c r="L613" i="1"/>
  <c r="M613" i="1" s="1"/>
  <c r="L635" i="1"/>
  <c r="M635" i="1" s="1"/>
  <c r="L666" i="1"/>
  <c r="M666" i="1" s="1"/>
  <c r="L615" i="1"/>
  <c r="M615" i="1" s="1"/>
  <c r="L553" i="1"/>
  <c r="M553" i="1" s="1"/>
  <c r="L420" i="1"/>
  <c r="M420" i="1" s="1"/>
  <c r="L522" i="1"/>
  <c r="M522" i="1" s="1"/>
  <c r="L333" i="1"/>
  <c r="M333" i="1" s="1"/>
  <c r="L558" i="1"/>
  <c r="M558" i="1" s="1"/>
  <c r="L537" i="1"/>
  <c r="M537" i="1" s="1"/>
  <c r="L458" i="1"/>
  <c r="M458" i="1" s="1"/>
  <c r="L429" i="1"/>
  <c r="M429" i="1" s="1"/>
  <c r="L346" i="1"/>
  <c r="M346" i="1" s="1"/>
  <c r="L413" i="1"/>
  <c r="M413" i="1" s="1"/>
  <c r="L369" i="1"/>
  <c r="M369" i="1" s="1"/>
  <c r="L349" i="1"/>
  <c r="M349" i="1" s="1"/>
  <c r="L356" i="1"/>
  <c r="M356" i="1" s="1"/>
  <c r="L310" i="1"/>
  <c r="M310" i="1" s="1"/>
  <c r="L414" i="1"/>
  <c r="M414" i="1" s="1"/>
  <c r="L373" i="1"/>
  <c r="M373" i="1" s="1"/>
  <c r="L350" i="1"/>
  <c r="M350" i="1" s="1"/>
  <c r="L273" i="1"/>
  <c r="M273" i="1" s="1"/>
  <c r="L316" i="1"/>
  <c r="M316" i="1" s="1"/>
  <c r="L328" i="1"/>
  <c r="M328" i="1" s="1"/>
  <c r="L283" i="1"/>
  <c r="M283" i="1" s="1"/>
  <c r="L241" i="1"/>
  <c r="M241" i="1" s="1"/>
  <c r="L295" i="1"/>
  <c r="M295" i="1" s="1"/>
  <c r="L206" i="1"/>
  <c r="M206" i="1" s="1"/>
  <c r="L107" i="1"/>
  <c r="M107" i="1" s="1"/>
  <c r="L182" i="1"/>
  <c r="M182" i="1" s="1"/>
  <c r="L186" i="1"/>
  <c r="M186" i="1" s="1"/>
  <c r="L198" i="1"/>
  <c r="M198" i="1" s="1"/>
  <c r="L156" i="1"/>
  <c r="M156" i="1" s="1"/>
  <c r="L59" i="1"/>
  <c r="M59" i="1" s="1"/>
  <c r="L148" i="1"/>
  <c r="M148" i="1" s="1"/>
  <c r="L75" i="1"/>
  <c r="M75" i="1" s="1"/>
  <c r="L143" i="1"/>
  <c r="M143" i="1" s="1"/>
  <c r="L625" i="1"/>
  <c r="M625" i="1" s="1"/>
  <c r="L670" i="1"/>
  <c r="M670" i="1" s="1"/>
  <c r="L624" i="1"/>
  <c r="M624" i="1" s="1"/>
  <c r="L612" i="1"/>
  <c r="M612" i="1" s="1"/>
  <c r="L669" i="1"/>
  <c r="M669" i="1" s="1"/>
  <c r="L658" i="1"/>
  <c r="M658" i="1" s="1"/>
  <c r="L671" i="1"/>
  <c r="M671" i="1" s="1"/>
  <c r="L590" i="1"/>
  <c r="M590" i="1" s="1"/>
  <c r="L542" i="1"/>
  <c r="M542" i="1" s="1"/>
  <c r="L563" i="1"/>
  <c r="M563" i="1" s="1"/>
  <c r="L539" i="1"/>
  <c r="M539" i="1" s="1"/>
  <c r="L569" i="1"/>
  <c r="M569" i="1" s="1"/>
  <c r="L556" i="1"/>
  <c r="M556" i="1" s="1"/>
  <c r="L548" i="1"/>
  <c r="M548" i="1" s="1"/>
  <c r="L460" i="1"/>
  <c r="M460" i="1" s="1"/>
  <c r="L426" i="1"/>
  <c r="M426" i="1" s="1"/>
  <c r="L406" i="1"/>
  <c r="M406" i="1" s="1"/>
  <c r="L367" i="1"/>
  <c r="M367" i="1" s="1"/>
  <c r="L334" i="1"/>
  <c r="M334" i="1" s="1"/>
  <c r="L289" i="1"/>
  <c r="M289" i="1" s="1"/>
  <c r="L412" i="1"/>
  <c r="M412" i="1" s="1"/>
  <c r="L337" i="1"/>
  <c r="M337" i="1" s="1"/>
  <c r="L254" i="1"/>
  <c r="M254" i="1" s="1"/>
  <c r="L307" i="1"/>
  <c r="M307" i="1" s="1"/>
  <c r="L278" i="1"/>
  <c r="M278" i="1" s="1"/>
  <c r="L308" i="1"/>
  <c r="M308" i="1" s="1"/>
  <c r="L277" i="1"/>
  <c r="M277" i="1" s="1"/>
  <c r="L228" i="1"/>
  <c r="M228" i="1" s="1"/>
  <c r="L225" i="1"/>
  <c r="M225" i="1" s="1"/>
  <c r="L248" i="1"/>
  <c r="M248" i="1" s="1"/>
  <c r="L146" i="1"/>
  <c r="M146" i="1" s="1"/>
  <c r="L90" i="1"/>
  <c r="M90" i="1" s="1"/>
  <c r="L53" i="1"/>
  <c r="M53" i="1" s="1"/>
  <c r="L21" i="1"/>
  <c r="M21" i="1" s="1"/>
  <c r="D10" i="1" s="1"/>
  <c r="B10" i="1" s="1"/>
  <c r="L31" i="1"/>
  <c r="M31" i="1" s="1"/>
  <c r="L44" i="1"/>
  <c r="M44" i="1" s="1"/>
  <c r="L82" i="1"/>
  <c r="M82" i="1" s="1"/>
  <c r="L23" i="1"/>
  <c r="M23" i="1" s="1"/>
  <c r="L359" i="1"/>
  <c r="M359" i="1" s="1"/>
  <c r="L291" i="1"/>
  <c r="M291" i="1" s="1"/>
  <c r="L297" i="1"/>
  <c r="M297" i="1" s="1"/>
  <c r="L224" i="1"/>
  <c r="M224" i="1" s="1"/>
  <c r="L187" i="1"/>
  <c r="M187" i="1" s="1"/>
  <c r="L132" i="1"/>
  <c r="M132" i="1" s="1"/>
  <c r="L88" i="1"/>
  <c r="M88" i="1" s="1"/>
  <c r="L66" i="1"/>
  <c r="M66" i="1" s="1"/>
  <c r="L26" i="1"/>
  <c r="M26" i="1" s="1"/>
  <c r="L617" i="1"/>
  <c r="M617" i="1" s="1"/>
  <c r="L662" i="1"/>
  <c r="M662" i="1" s="1"/>
  <c r="L578" i="1"/>
  <c r="M578" i="1" s="1"/>
  <c r="L616" i="1"/>
  <c r="M616" i="1" s="1"/>
  <c r="L659" i="1"/>
  <c r="M659" i="1" s="1"/>
  <c r="L661" i="1"/>
  <c r="M661" i="1" s="1"/>
  <c r="L650" i="1"/>
  <c r="M650" i="1" s="1"/>
  <c r="L663" i="1"/>
  <c r="M663" i="1" s="1"/>
  <c r="L567" i="1"/>
  <c r="M567" i="1" s="1"/>
  <c r="L554" i="1"/>
  <c r="M554" i="1" s="1"/>
  <c r="L466" i="1"/>
  <c r="M466" i="1" s="1"/>
  <c r="L313" i="1"/>
  <c r="M313" i="1" s="1"/>
  <c r="L404" i="1"/>
  <c r="M404" i="1" s="1"/>
  <c r="L365" i="1"/>
  <c r="M365" i="1" s="1"/>
  <c r="L329" i="1"/>
  <c r="M329" i="1" s="1"/>
  <c r="L441" i="1"/>
  <c r="M441" i="1" s="1"/>
  <c r="L401" i="1"/>
  <c r="M401" i="1" s="1"/>
  <c r="L405" i="1"/>
  <c r="M405" i="1" s="1"/>
  <c r="L326" i="1"/>
  <c r="M326" i="1" s="1"/>
  <c r="L302" i="1"/>
  <c r="M302" i="1" s="1"/>
  <c r="L231" i="1"/>
  <c r="M231" i="1" s="1"/>
  <c r="L305" i="1"/>
  <c r="M305" i="1" s="1"/>
  <c r="L262" i="1"/>
  <c r="M262" i="1" s="1"/>
  <c r="L270" i="1"/>
  <c r="M270" i="1" s="1"/>
  <c r="L212" i="1"/>
  <c r="M212" i="1" s="1"/>
  <c r="L240" i="1"/>
  <c r="M240" i="1" s="1"/>
  <c r="L141" i="1"/>
  <c r="M141" i="1" s="1"/>
  <c r="L104" i="1"/>
  <c r="M104" i="1" s="1"/>
  <c r="L116" i="1"/>
  <c r="M116" i="1" s="1"/>
  <c r="L54" i="1"/>
  <c r="M54" i="1" s="1"/>
  <c r="L96" i="1"/>
  <c r="M96" i="1" s="1"/>
  <c r="L64" i="1"/>
  <c r="M64" i="1" s="1"/>
  <c r="L85" i="1"/>
  <c r="M85" i="1" s="1"/>
  <c r="L34" i="1"/>
  <c r="M34" i="1" s="1"/>
  <c r="L36" i="1"/>
  <c r="M36" i="1" s="1"/>
  <c r="L450" i="1"/>
  <c r="M450" i="1" s="1"/>
  <c r="L433" i="1"/>
  <c r="M433" i="1" s="1"/>
  <c r="L174" i="1"/>
  <c r="M174" i="1" s="1"/>
  <c r="L171" i="1"/>
  <c r="M171" i="1" s="1"/>
  <c r="L48" i="1"/>
  <c r="M48" i="1" s="1"/>
  <c r="L72" i="1"/>
  <c r="M72" i="1" s="1"/>
  <c r="L61" i="1"/>
  <c r="M61" i="1" s="1"/>
  <c r="L673" i="1"/>
  <c r="M673" i="1" s="1"/>
  <c r="L654" i="1"/>
  <c r="M654" i="1" s="1"/>
  <c r="L627" i="1"/>
  <c r="M627" i="1" s="1"/>
  <c r="L653" i="1"/>
  <c r="M653" i="1" s="1"/>
  <c r="L642" i="1"/>
  <c r="M642" i="1" s="1"/>
  <c r="L655" i="1"/>
  <c r="M655" i="1" s="1"/>
  <c r="L516" i="1"/>
  <c r="M516" i="1" s="1"/>
  <c r="L525" i="1"/>
  <c r="M525" i="1" s="1"/>
  <c r="L428" i="1"/>
  <c r="M428" i="1" s="1"/>
  <c r="L552" i="1"/>
  <c r="M552" i="1" s="1"/>
  <c r="L444" i="1"/>
  <c r="M444" i="1" s="1"/>
  <c r="L561" i="1"/>
  <c r="M561" i="1" s="1"/>
  <c r="L568" i="1"/>
  <c r="M568" i="1" s="1"/>
  <c r="L549" i="1"/>
  <c r="M549" i="1" s="1"/>
  <c r="L546" i="1"/>
  <c r="M546" i="1" s="1"/>
  <c r="L463" i="1"/>
  <c r="M463" i="1" s="1"/>
  <c r="L421" i="1"/>
  <c r="M421" i="1" s="1"/>
  <c r="L540" i="1"/>
  <c r="M540" i="1" s="1"/>
  <c r="L397" i="1"/>
  <c r="M397" i="1" s="1"/>
  <c r="L320" i="1"/>
  <c r="M320" i="1" s="1"/>
  <c r="L258" i="1"/>
  <c r="M258" i="1" s="1"/>
  <c r="L439" i="1"/>
  <c r="M439" i="1" s="1"/>
  <c r="L398" i="1"/>
  <c r="M398" i="1" s="1"/>
  <c r="L366" i="1"/>
  <c r="M366" i="1" s="1"/>
  <c r="L324" i="1"/>
  <c r="M324" i="1" s="1"/>
  <c r="L299" i="1"/>
  <c r="M299" i="1" s="1"/>
  <c r="L190" i="1"/>
  <c r="M190" i="1" s="1"/>
  <c r="L217" i="1"/>
  <c r="M217" i="1" s="1"/>
  <c r="L294" i="1"/>
  <c r="M294" i="1" s="1"/>
  <c r="L300" i="1"/>
  <c r="M300" i="1" s="1"/>
  <c r="L257" i="1"/>
  <c r="M257" i="1" s="1"/>
  <c r="L215" i="1"/>
  <c r="M215" i="1" s="1"/>
  <c r="L266" i="1"/>
  <c r="M266" i="1" s="1"/>
  <c r="L178" i="1"/>
  <c r="M178" i="1" s="1"/>
  <c r="L232" i="1"/>
  <c r="M232" i="1" s="1"/>
  <c r="L167" i="1"/>
  <c r="M167" i="1" s="1"/>
  <c r="L46" i="1"/>
  <c r="M46" i="1" s="1"/>
  <c r="L151" i="1"/>
  <c r="M151" i="1" s="1"/>
  <c r="L56" i="1"/>
  <c r="M56" i="1" s="1"/>
  <c r="L45" i="1"/>
  <c r="M45" i="1" s="1"/>
  <c r="L74" i="1"/>
  <c r="M74" i="1" s="1"/>
  <c r="L92" i="1"/>
  <c r="M92" i="1" s="1"/>
  <c r="L28" i="1"/>
  <c r="M28" i="1" s="1"/>
  <c r="L665" i="1"/>
  <c r="M665" i="1" s="1"/>
  <c r="L646" i="1"/>
  <c r="M646" i="1" s="1"/>
  <c r="L645" i="1"/>
  <c r="M645" i="1" s="1"/>
  <c r="L634" i="1"/>
  <c r="M634" i="1" s="1"/>
  <c r="L647" i="1"/>
  <c r="M647" i="1" s="1"/>
  <c r="L437" i="1"/>
  <c r="M437" i="1" s="1"/>
  <c r="L436" i="1"/>
  <c r="M436" i="1" s="1"/>
  <c r="L557" i="1"/>
  <c r="M557" i="1" s="1"/>
  <c r="L566" i="1"/>
  <c r="M566" i="1" s="1"/>
  <c r="L541" i="1"/>
  <c r="M541" i="1" s="1"/>
  <c r="L551" i="1"/>
  <c r="M551" i="1" s="1"/>
  <c r="L418" i="1"/>
  <c r="M418" i="1" s="1"/>
  <c r="L452" i="1"/>
  <c r="M452" i="1" s="1"/>
  <c r="L386" i="1"/>
  <c r="M386" i="1" s="1"/>
  <c r="L390" i="1"/>
  <c r="M390" i="1" s="1"/>
  <c r="L396" i="1"/>
  <c r="M396" i="1" s="1"/>
  <c r="L285" i="1"/>
  <c r="M285" i="1" s="1"/>
  <c r="L195" i="1"/>
  <c r="M195" i="1" s="1"/>
  <c r="L274" i="1"/>
  <c r="M274" i="1" s="1"/>
  <c r="L203" i="1"/>
  <c r="M203" i="1" s="1"/>
  <c r="L77" i="1"/>
  <c r="M77" i="1" s="1"/>
  <c r="L84" i="1"/>
  <c r="M84" i="1" s="1"/>
  <c r="L42" i="1"/>
  <c r="M42" i="1" s="1"/>
  <c r="L39" i="1"/>
  <c r="M39" i="1" s="1"/>
  <c r="L52" i="1"/>
  <c r="M52" i="1" s="1"/>
  <c r="L533" i="1"/>
  <c r="M533" i="1" s="1"/>
  <c r="L478" i="1"/>
  <c r="M478" i="1" s="1"/>
  <c r="L110" i="1"/>
  <c r="M110" i="1" s="1"/>
  <c r="L105" i="1"/>
  <c r="M105" i="1" s="1"/>
  <c r="L531" i="1"/>
  <c r="M531" i="1" s="1"/>
  <c r="L483" i="1"/>
  <c r="M483" i="1" s="1"/>
  <c r="L309" i="1"/>
  <c r="M309" i="1" s="1"/>
  <c r="L199" i="1"/>
  <c r="M199" i="1" s="1"/>
  <c r="L599" i="1"/>
  <c r="M599" i="1" s="1"/>
  <c r="L335" i="1"/>
  <c r="M335" i="1" s="1"/>
  <c r="L319" i="1"/>
  <c r="M319" i="1" s="1"/>
  <c r="L609" i="1"/>
  <c r="M609" i="1" s="1"/>
  <c r="L529" i="1"/>
  <c r="M529" i="1" s="1"/>
  <c r="L344" i="1"/>
  <c r="M344" i="1" s="1"/>
  <c r="L484" i="1"/>
  <c r="M484" i="1" s="1"/>
  <c r="L343" i="1"/>
  <c r="M343" i="1" s="1"/>
  <c r="L183" i="1"/>
  <c r="M183" i="1" s="1"/>
  <c r="L91" i="1"/>
  <c r="M91" i="1" s="1"/>
  <c r="L408" i="1"/>
  <c r="M408" i="1" s="1"/>
  <c r="L293" i="1"/>
  <c r="M293" i="1" s="1"/>
  <c r="L271" i="1"/>
  <c r="M271" i="1" s="1"/>
  <c r="L158" i="1"/>
  <c r="M158" i="1" s="1"/>
  <c r="L211" i="1"/>
  <c r="M211" i="1" s="1"/>
  <c r="L571" i="1"/>
  <c r="M571" i="1" s="1"/>
  <c r="L360" i="1"/>
  <c r="M360" i="1" s="1"/>
  <c r="L480" i="1"/>
  <c r="M480" i="1" s="1"/>
  <c r="L164" i="1"/>
  <c r="M164" i="1" s="1"/>
  <c r="L35" i="1"/>
  <c r="M35" i="1" s="1"/>
  <c r="L521" i="1"/>
  <c r="M521" i="1" s="1"/>
  <c r="D9" i="1"/>
  <c r="B9" i="1" s="1"/>
  <c r="L400" i="1"/>
  <c r="M400" i="1" s="1"/>
  <c r="L487" i="1"/>
  <c r="M487" i="1" s="1"/>
  <c r="L101" i="1"/>
  <c r="M101" i="1" s="1"/>
  <c r="L587" i="1"/>
  <c r="M587" i="1" s="1"/>
  <c r="L511" i="1"/>
  <c r="M511" i="1" s="1"/>
  <c r="L79" i="1"/>
  <c r="M79" i="1" s="1"/>
  <c r="L485" i="1"/>
  <c r="M485" i="1" s="1"/>
  <c r="L342" i="1"/>
  <c r="M342" i="1" s="1"/>
  <c r="L202" i="1"/>
  <c r="M202" i="1" s="1"/>
  <c r="L27" i="1"/>
  <c r="M27" i="1" s="1"/>
  <c r="L109" i="1"/>
  <c r="M109" i="1" s="1"/>
  <c r="L584" i="1"/>
  <c r="M584" i="1" s="1"/>
  <c r="L507" i="1"/>
  <c r="M507" i="1" s="1"/>
  <c r="L435" i="1"/>
  <c r="M435" i="1" s="1"/>
  <c r="L89" i="1"/>
  <c r="M89" i="1" s="1"/>
  <c r="L114" i="1"/>
  <c r="M114" i="1" s="1"/>
  <c r="L481" i="1"/>
  <c r="M481" i="1" s="1"/>
  <c r="L535" i="1"/>
  <c r="M535" i="1" s="1"/>
  <c r="L471" i="1"/>
  <c r="M471" i="1" s="1"/>
  <c r="L363" i="1"/>
  <c r="M363" i="1" s="1"/>
  <c r="L243" i="1"/>
  <c r="M243" i="1" s="1"/>
  <c r="L144" i="1"/>
  <c r="M144" i="1" s="1"/>
  <c r="L41" i="1"/>
  <c r="M41" i="1" s="1"/>
  <c r="L534" i="1"/>
  <c r="M534" i="1" s="1"/>
  <c r="L352" i="1"/>
  <c r="M352" i="1" s="1"/>
  <c r="L108" i="1"/>
  <c r="M108" i="1" s="1"/>
  <c r="L63" i="1"/>
  <c r="M63" i="1" s="1"/>
  <c r="L378" i="1"/>
  <c r="M378" i="1" s="1"/>
  <c r="L504" i="1"/>
  <c r="M504" i="1" s="1"/>
  <c r="L221" i="1"/>
  <c r="M221" i="1" s="1"/>
  <c r="L103" i="1"/>
  <c r="M103" i="1" s="1"/>
  <c r="L501" i="1"/>
  <c r="M501" i="1" s="1"/>
  <c r="L409" i="1"/>
  <c r="M409" i="1" s="1"/>
  <c r="L172" i="1"/>
  <c r="M172" i="1" s="1"/>
  <c r="L608" i="1"/>
  <c r="M608" i="1" s="1"/>
  <c r="L296" i="1"/>
  <c r="M296" i="1" s="1"/>
  <c r="L495" i="1"/>
  <c r="M495" i="1" s="1"/>
  <c r="L368" i="1"/>
  <c r="M368" i="1" s="1"/>
  <c r="L267" i="1"/>
  <c r="M267" i="1" s="1"/>
  <c r="L99" i="1"/>
  <c r="M99" i="1" s="1"/>
  <c r="L121" i="1"/>
  <c r="M121" i="1" s="1"/>
  <c r="L583" i="1"/>
  <c r="M583" i="1" s="1"/>
  <c r="L469" i="1"/>
  <c r="M469" i="1" s="1"/>
  <c r="L238" i="1"/>
  <c r="M238" i="1" s="1"/>
  <c r="L207" i="1"/>
  <c r="M207" i="1" s="1"/>
  <c r="L451" i="1"/>
  <c r="M451" i="1" s="1"/>
  <c r="L160" i="1"/>
  <c r="M160" i="1" s="1"/>
  <c r="L602" i="1"/>
  <c r="M602" i="1" s="1"/>
  <c r="L491" i="1"/>
  <c r="M491" i="1" s="1"/>
  <c r="L403" i="1"/>
  <c r="M403" i="1" s="1"/>
  <c r="L126" i="1"/>
  <c r="M126" i="1" s="1"/>
  <c r="L593" i="1"/>
  <c r="M593" i="1" s="1"/>
  <c r="L510" i="1"/>
  <c r="M510" i="1" s="1"/>
  <c r="L575" i="1"/>
  <c r="M575" i="1" s="1"/>
  <c r="L456" i="1"/>
  <c r="M456" i="1" s="1"/>
  <c r="L392" i="1"/>
  <c r="M392" i="1" s="1"/>
  <c r="L272" i="1"/>
  <c r="M272" i="1" s="1"/>
  <c r="L95" i="1"/>
  <c r="M95" i="1" s="1"/>
  <c r="L24" i="1"/>
  <c r="M24" i="1" s="1"/>
  <c r="L509" i="1"/>
  <c r="M509" i="1" s="1"/>
  <c r="L503" i="1"/>
  <c r="M503" i="1" s="1"/>
  <c r="L427" i="1"/>
  <c r="M427" i="1" s="1"/>
  <c r="L252" i="1"/>
  <c r="M252" i="1" s="1"/>
  <c r="L209" i="1"/>
  <c r="M209" i="1" s="1"/>
  <c r="L410" i="1"/>
  <c r="M410" i="1" s="1"/>
  <c r="L395" i="1"/>
  <c r="M395" i="1" s="1"/>
  <c r="L255" i="1"/>
  <c r="M255" i="1" s="1"/>
  <c r="L176" i="1"/>
  <c r="M176" i="1" s="1"/>
  <c r="L18" i="1"/>
  <c r="M18" i="1" s="1"/>
  <c r="L519" i="1"/>
  <c r="M519" i="1" s="1"/>
  <c r="L376" i="1"/>
  <c r="M376" i="1" s="1"/>
  <c r="L47" i="1"/>
  <c r="M47" i="1" s="1"/>
  <c r="L513" i="1"/>
  <c r="M513" i="1" s="1"/>
  <c r="L467" i="1"/>
  <c r="M467" i="1" s="1"/>
  <c r="L325" i="1"/>
  <c r="M325" i="1" s="1"/>
  <c r="L194" i="1"/>
  <c r="M194" i="1" s="1"/>
  <c r="L502" i="1"/>
  <c r="M502" i="1" s="1"/>
  <c r="L220" i="1"/>
  <c r="M220" i="1" s="1"/>
  <c r="L576" i="1"/>
  <c r="M576" i="1" s="1"/>
  <c r="L464" i="1"/>
  <c r="M464" i="1" s="1"/>
  <c r="L468" i="1"/>
  <c r="M468" i="1" s="1"/>
  <c r="L259" i="1"/>
  <c r="M259" i="1" s="1"/>
  <c r="L155" i="1"/>
  <c r="M155" i="1" s="1"/>
  <c r="L601" i="1"/>
  <c r="M601" i="1" s="1"/>
  <c r="L448" i="1"/>
  <c r="M448" i="1" s="1"/>
  <c r="L415" i="1"/>
  <c r="M415" i="1" s="1"/>
  <c r="L311" i="1"/>
  <c r="M311" i="1" s="1"/>
  <c r="L179" i="1"/>
  <c r="M179" i="1" s="1"/>
  <c r="L81" i="1"/>
  <c r="M81" i="1" s="1"/>
  <c r="L33" i="1"/>
  <c r="M33" i="1" s="1"/>
  <c r="L432" i="1"/>
  <c r="M432" i="1" s="1"/>
  <c r="L265" i="1"/>
  <c r="M265" i="1" s="1"/>
  <c r="L161" i="1"/>
  <c r="M161" i="1" s="1"/>
  <c r="L58" i="1"/>
  <c r="M58" i="1" s="1"/>
  <c r="L505" i="1"/>
  <c r="M505" i="1" s="1"/>
  <c r="L488" i="1"/>
  <c r="M488" i="1" s="1"/>
  <c r="L263" i="1"/>
  <c r="M263" i="1" s="1"/>
  <c r="L168" i="1"/>
  <c r="M168" i="1" s="1"/>
  <c r="L345" i="1"/>
  <c r="M345" i="1" s="1"/>
  <c r="L474" i="1"/>
  <c r="M474" i="1" s="1"/>
  <c r="L237" i="1"/>
  <c r="M237" i="1" s="1"/>
  <c r="L589" i="1"/>
  <c r="M589" i="1" s="1"/>
  <c r="L446" i="1"/>
  <c r="M446" i="1" s="1"/>
  <c r="L479" i="1"/>
  <c r="M479" i="1" s="1"/>
  <c r="L411" i="1"/>
  <c r="M411" i="1" s="1"/>
  <c r="L219" i="1"/>
  <c r="M219" i="1" s="1"/>
  <c r="L142" i="1"/>
  <c r="M142" i="1" s="1"/>
  <c r="L22" i="1"/>
  <c r="M22" i="1" s="1"/>
  <c r="L536" i="1"/>
  <c r="M536" i="1" s="1"/>
  <c r="L514" i="1"/>
  <c r="M514" i="1" s="1"/>
  <c r="L306" i="1"/>
  <c r="M306" i="1" s="1"/>
  <c r="L98" i="1"/>
  <c r="M98" i="1" s="1"/>
  <c r="L377" i="1"/>
  <c r="M377" i="1" s="1"/>
  <c r="L73" i="1"/>
  <c r="M73" i="1" s="1"/>
  <c r="L580" i="1"/>
  <c r="M580" i="1" s="1"/>
  <c r="L475" i="1"/>
  <c r="M475" i="1" s="1"/>
  <c r="L371" i="1"/>
  <c r="M371" i="1" s="1"/>
  <c r="L117" i="1"/>
  <c r="M117" i="1" s="1"/>
  <c r="L607" i="1"/>
  <c r="M607" i="1" s="1"/>
  <c r="L482" i="1"/>
  <c r="M482" i="1" s="1"/>
  <c r="L600" i="1"/>
  <c r="M600" i="1" s="1"/>
  <c r="L384" i="1"/>
  <c r="M384" i="1" s="1"/>
  <c r="L508" i="1"/>
  <c r="M508" i="1" s="1"/>
  <c r="L282" i="1"/>
  <c r="M282" i="1" s="1"/>
  <c r="L256" i="1"/>
  <c r="M256" i="1" s="1"/>
  <c r="L145" i="1"/>
  <c r="M145" i="1" s="1"/>
  <c r="L57" i="1"/>
  <c r="M57" i="1" s="1"/>
  <c r="L477" i="1"/>
  <c r="M477" i="1" s="1"/>
  <c r="L208" i="1"/>
  <c r="M208" i="1" s="1"/>
  <c r="L71" i="1"/>
  <c r="M71" i="1" s="1"/>
  <c r="L597" i="1"/>
  <c r="M597" i="1" s="1"/>
  <c r="L465" i="1"/>
  <c r="M465" i="1" s="1"/>
  <c r="L472" i="1"/>
  <c r="M472" i="1" s="1"/>
  <c r="L251" i="1"/>
  <c r="M251" i="1" s="1"/>
  <c r="L135" i="1"/>
  <c r="M135" i="1" s="1"/>
  <c r="L453" i="1"/>
  <c r="M453" i="1" s="1"/>
  <c r="L399" i="1"/>
  <c r="M399" i="1" s="1"/>
  <c r="L62" i="1"/>
  <c r="M62" i="1" s="1"/>
  <c r="L585" i="1"/>
  <c r="M585" i="1" s="1"/>
  <c r="L497" i="1"/>
  <c r="M497" i="1" s="1"/>
  <c r="L459" i="1"/>
  <c r="M459" i="1" s="1"/>
  <c r="L379" i="1"/>
  <c r="M379" i="1" s="1"/>
  <c r="L275" i="1"/>
  <c r="M275" i="1" s="1"/>
  <c r="L49" i="1"/>
  <c r="M49" i="1" s="1"/>
  <c r="L532" i="1"/>
  <c r="M532" i="1" s="1"/>
  <c r="L440" i="1"/>
  <c r="M440" i="1" s="1"/>
  <c r="L498" i="1"/>
  <c r="M498" i="1" s="1"/>
  <c r="L218" i="1"/>
  <c r="M218" i="1" s="1"/>
  <c r="L137" i="1"/>
  <c r="M137" i="1" s="1"/>
  <c r="L301" i="1"/>
  <c r="M301" i="1" s="1"/>
  <c r="L97" i="1"/>
  <c r="M97" i="1" s="1"/>
  <c r="L524" i="1"/>
  <c r="M524" i="1" s="1"/>
  <c r="L383" i="1"/>
  <c r="M383" i="1" s="1"/>
  <c r="L298" i="1"/>
  <c r="M298" i="1" s="1"/>
  <c r="L122" i="1"/>
  <c r="M122" i="1" s="1"/>
  <c r="L588" i="1"/>
  <c r="M588" i="1" s="1"/>
  <c r="L290" i="1"/>
  <c r="M290" i="1" s="1"/>
  <c r="L581" i="1"/>
  <c r="M581" i="1" s="1"/>
  <c r="L523" i="1"/>
  <c r="M523" i="1" s="1"/>
  <c r="L492" i="1"/>
  <c r="M492" i="1" s="1"/>
  <c r="L327" i="1"/>
  <c r="M327" i="1" s="1"/>
  <c r="L210" i="1"/>
  <c r="M210" i="1" s="1"/>
  <c r="L87" i="1"/>
  <c r="M87" i="1" s="1"/>
  <c r="L603" i="1"/>
  <c r="M603" i="1" s="1"/>
  <c r="L375" i="1"/>
  <c r="M375" i="1" s="1"/>
  <c r="L197" i="1"/>
  <c r="M197" i="1" s="1"/>
  <c r="L125" i="1"/>
  <c r="M125" i="1" s="1"/>
  <c r="L596" i="1"/>
  <c r="M596" i="1" s="1"/>
  <c r="L175" i="1"/>
  <c r="M175" i="1" s="1"/>
  <c r="L419" i="1"/>
  <c r="M419" i="1" s="1"/>
  <c r="L184" i="1"/>
  <c r="M184" i="1" s="1"/>
  <c r="L70" i="1"/>
  <c r="M70" i="1" s="1"/>
  <c r="L530" i="1"/>
  <c r="M530" i="1" s="1"/>
  <c r="L417" i="1"/>
  <c r="M417" i="1" s="1"/>
  <c r="L113" i="1"/>
  <c r="M113" i="1" s="1"/>
  <c r="L595" i="1"/>
  <c r="M595" i="1" s="1"/>
  <c r="L527" i="1"/>
  <c r="M527" i="1" s="1"/>
  <c r="L500" i="1"/>
  <c r="M500" i="1" s="1"/>
  <c r="L347" i="1"/>
  <c r="M347" i="1" s="1"/>
  <c r="L124" i="1"/>
  <c r="M124" i="1" s="1"/>
  <c r="L134" i="1"/>
  <c r="M134" i="1" s="1"/>
  <c r="L494" i="1"/>
  <c r="M494" i="1" s="1"/>
  <c r="L416" i="1"/>
  <c r="M416" i="1" s="1"/>
  <c r="L393" i="1"/>
  <c r="M393" i="1" s="1"/>
  <c r="L226" i="1"/>
  <c r="M226" i="1" s="1"/>
  <c r="L67" i="1"/>
  <c r="M67" i="1" s="1"/>
  <c r="L188" i="1"/>
  <c r="M188" i="1" s="1"/>
  <c r="L605" i="1"/>
  <c r="M605" i="1" s="1"/>
  <c r="L391" i="1"/>
  <c r="M391" i="1" s="1"/>
  <c r="L512" i="1"/>
  <c r="M512" i="1" s="1"/>
  <c r="L276" i="1"/>
  <c r="M276" i="1" s="1"/>
  <c r="L153" i="1"/>
  <c r="M153" i="1" s="1"/>
  <c r="L592" i="1"/>
  <c r="M592" i="1" s="1"/>
  <c r="L136" i="1"/>
  <c r="M136" i="1" s="1"/>
  <c r="D8" i="1" l="1"/>
  <c r="B8" i="1" s="1"/>
  <c r="D11" i="1"/>
  <c r="B11" i="1" s="1"/>
  <c r="M674" i="1"/>
  <c r="D13" i="1"/>
  <c r="B13" i="1" s="1"/>
  <c r="D12" i="1"/>
  <c r="B12" i="1" s="1"/>
</calcChain>
</file>

<file path=xl/sharedStrings.xml><?xml version="1.0" encoding="utf-8"?>
<sst xmlns="http://schemas.openxmlformats.org/spreadsheetml/2006/main" count="781" uniqueCount="750">
  <si>
    <t>(5): Jennings Terrace (6004899) is newer to the Medicare program, and CMS does not calculate a long stay or short stay quality rating star for the provider.  A quality rating star of 2 was provisionally assigned to the provider for purposes of the quality incentive payment.</t>
  </si>
  <si>
    <t>(4): Bridge Care Suites (6016794) joined the Medicaid program after our Medicaid resident days per annum period concluded. Further evaluation of Medicaid days will be performed. Additionally, no long stay star quality star information was available due to a small volume of records and time periods available for CMS inclusion.  As such the provider has been provisionally assigned the short-stay quality rating star from the CMS Five Star program, as published on the Care Compare website.</t>
  </si>
  <si>
    <t xml:space="preserve">(3): In accordance with 305 ILCS 5/5 the Medicaid Resident Days Per Annum is calculated as the Medicaid paid days for the 12 month period ending 9 months prior to the rate effective date (annualized where necessary and appropriate).   </t>
  </si>
  <si>
    <t>(2): Medicaid MMAI days were calculated as the greater of MMAI encounter claims totals or 84% of projected MMAI days based on enrolled members.</t>
  </si>
  <si>
    <t>(1): All calculated distribution estimates are subject to rounding and other subsequent changes prior to implementation and payment.</t>
  </si>
  <si>
    <t>General Calculation Notes:</t>
  </si>
  <si>
    <t>Hospital-Based</t>
  </si>
  <si>
    <t>WEST SUBURBAN HOSP MED CTR SNF</t>
  </si>
  <si>
    <t>14A453</t>
  </si>
  <si>
    <t>UNION COUNTY HOSPITAL LTC</t>
  </si>
  <si>
    <t>RED BUD REGIONAL CARE</t>
  </si>
  <si>
    <t>OSF SAINT JOSEPH MEDICAL CENTE</t>
  </si>
  <si>
    <t>MILLER HEALTHCARE CENTER</t>
  </si>
  <si>
    <t>MERCY HARVARD HOSPITAL CR CTR</t>
  </si>
  <si>
    <t>MEMORIAL CARE CENTER</t>
  </si>
  <si>
    <t>IROQUOIS RESIDENT HOME</t>
  </si>
  <si>
    <t>HAMMOND HENRY DISTRICT HOSPITA</t>
  </si>
  <si>
    <t>GRAHAM HOSP EXT CARE FACILITY</t>
  </si>
  <si>
    <t>GOTTLIEB MEMORIAL HOSPITAL</t>
  </si>
  <si>
    <t>GIBSON COMMUNITY HOSPITAL ANNE</t>
  </si>
  <si>
    <t>GALENA STAUSS NURSING HOME</t>
  </si>
  <si>
    <t>FAYETTE COUNTY HOSPITAL NH</t>
  </si>
  <si>
    <t>These Facilities are excluded as required per 305 ILCS 5/5</t>
  </si>
  <si>
    <t>ALTON MEMORIAL REHAB &amp; THERAPY</t>
  </si>
  <si>
    <t>Special Focus Facility</t>
  </si>
  <si>
    <t>WEST SUBURBAN NURSING REHAB</t>
  </si>
  <si>
    <t>UNIVERSITY REHAB</t>
  </si>
  <si>
    <t>GENERATIONS AT ROCK ISLAND</t>
  </si>
  <si>
    <t>The Special Focus Facility program identifies those facilities in a state with a history of significant deficiencies which pose a risk to the health and safety of residents.  These facilities are excluded as required per 305 ILCS 5/5.</t>
  </si>
  <si>
    <t>APERION CARE CHICAGO HEIGHTS</t>
  </si>
  <si>
    <t>Exclusion Requirements</t>
  </si>
  <si>
    <t>Reason for Exclusion</t>
  </si>
  <si>
    <t>Medicare Number 
(CCN)</t>
  </si>
  <si>
    <t>Medicaid Number</t>
  </si>
  <si>
    <t xml:space="preserve">Provider Name </t>
  </si>
  <si>
    <t>Facilities Excluded from Quality Incentive Payment</t>
  </si>
  <si>
    <t>WYNSCAPE HEALTH AND REHABILITA</t>
  </si>
  <si>
    <t>WOODBRIDGE NURSING PAVILION</t>
  </si>
  <si>
    <t>14E169</t>
  </si>
  <si>
    <t>WINSTON MANOR CONVALESCENT N H</t>
  </si>
  <si>
    <t>WINNING WHEELS</t>
  </si>
  <si>
    <t>WILLOWS HEALTH CENTER</t>
  </si>
  <si>
    <t>WILLOW ROSE REHAB HEALTH CARE</t>
  </si>
  <si>
    <t>WILLOW CREST NURS PAVILION LTD</t>
  </si>
  <si>
    <t>WHITE OAK REHABILITATION HCC</t>
  </si>
  <si>
    <t>WHITE HALL NURSING AND REHAB</t>
  </si>
  <si>
    <t>WHEATON VILLAGE NURSING REHAB</t>
  </si>
  <si>
    <t>WESTWOOD MANOR</t>
  </si>
  <si>
    <t>WESTSIDE REHAB CARE CENTER</t>
  </si>
  <si>
    <t>WESTMONT MANOR HLTH AND REHAB</t>
  </si>
  <si>
    <t>WESTMINSTER PLACE</t>
  </si>
  <si>
    <t>14E392</t>
  </si>
  <si>
    <t>WEST CHICAGO TERRACE</t>
  </si>
  <si>
    <t>WESLEY VILLAGE</t>
  </si>
  <si>
    <t>WESLEY PLACE</t>
  </si>
  <si>
    <t>WENTWORTH REHAB AND HCC</t>
  </si>
  <si>
    <t>WAUCONDA CARE</t>
  </si>
  <si>
    <t>WATSEKA REHAB HEALTH CC</t>
  </si>
  <si>
    <t>WATERFRONT TERRACE</t>
  </si>
  <si>
    <t>WATERFORD CARE CENTER, THE</t>
  </si>
  <si>
    <t>WASHINGTON SENIOR LIVING</t>
  </si>
  <si>
    <t>WARREN PARK HEALTH LIVING CTR</t>
  </si>
  <si>
    <t>WARREN BARR SOUTH LOOP</t>
  </si>
  <si>
    <t>WARREN BARR ORLAND PARK</t>
  </si>
  <si>
    <t>WARREN BARR NORTH SHORE</t>
  </si>
  <si>
    <t>WARREN BARR LINCOLNSHIRE</t>
  </si>
  <si>
    <t>WARREN BARR LINCOLN PARK</t>
  </si>
  <si>
    <t>WARREN BARR LIEBERMAN</t>
  </si>
  <si>
    <t>WARREN BARR GOLD COAST</t>
  </si>
  <si>
    <t>WALKER NURSING HOME</t>
  </si>
  <si>
    <t>WABASH CHRISTIAN VILLAGE</t>
  </si>
  <si>
    <t>VILLAGE AT VICTORY LAKES</t>
  </si>
  <si>
    <t>VILLA HEALTH CARE INC EAST</t>
  </si>
  <si>
    <t>VILLA AT WINDSOR PARK</t>
  </si>
  <si>
    <t>VILLA AT SOUTH HOLLAND</t>
  </si>
  <si>
    <t>VILLA AT PALOS HEIGHTS</t>
  </si>
  <si>
    <t>VANDALIA REHAB HEALTH CC</t>
  </si>
  <si>
    <t>VALLEY HI NURSING HOME</t>
  </si>
  <si>
    <t>UPTOWN CARE AND REHABILITATION</t>
  </si>
  <si>
    <t>UNIVERSITY NURSING AND REHABIL</t>
  </si>
  <si>
    <t>TWIN WILLOWS NURSING CENTER</t>
  </si>
  <si>
    <t>TWIN LAKES REHAB HEALTH CARE</t>
  </si>
  <si>
    <t>TUSCOLA HEALTH CARE CENTER</t>
  </si>
  <si>
    <t>TRI-STATE VILLAGE NRSG REHAB</t>
  </si>
  <si>
    <t>TOWER HILL HEALTHCARE CENTER</t>
  </si>
  <si>
    <t>TOULON REHAB HEALTH CARE CTR</t>
  </si>
  <si>
    <t>TIMBERPOINT HEALTHCARE CENTER</t>
  </si>
  <si>
    <t>TIMBERCREEK REHAB AND HLTH C C</t>
  </si>
  <si>
    <t>THRIVE OF LISLE</t>
  </si>
  <si>
    <t>THRIVE OF LAKE COUNTY</t>
  </si>
  <si>
    <t>THRIVE OF FOX VALLEY</t>
  </si>
  <si>
    <t>THREE SPRINGS LODGE NRSG HOME</t>
  </si>
  <si>
    <t>TERRACE, THE</t>
  </si>
  <si>
    <t>TAYLORVILLE SKILLED NURSING &amp;</t>
  </si>
  <si>
    <t>TAYLORVILLE CARE CENTER</t>
  </si>
  <si>
    <t>TABOR HILLS HEALTHCARE FACILIT</t>
  </si>
  <si>
    <t>SYMPHONY PALOS PARK</t>
  </si>
  <si>
    <t>SYMPHONY OF SOUTH SHORE</t>
  </si>
  <si>
    <t>SYMPHONY OF ORCHARD VALLEY</t>
  </si>
  <si>
    <t>SYMPHONY OF MORGAN PARK</t>
  </si>
  <si>
    <t>SYMPHONY OF LINCOLN PARK</t>
  </si>
  <si>
    <t>SYMPHONY OF HANOVER PARK</t>
  </si>
  <si>
    <t>SYMPHONY OF CRESTWOOD</t>
  </si>
  <si>
    <t>SYMPHONY OF CHICAGO WEST</t>
  </si>
  <si>
    <t>SYMPHONY OF BUFFALO GROVE</t>
  </si>
  <si>
    <t>SYMPHONY OF BRONZEVILLE</t>
  </si>
  <si>
    <t>SYMPHONY NORTHWOODS</t>
  </si>
  <si>
    <t>SYMPHONY MAPLE CREST</t>
  </si>
  <si>
    <t>SYMPHONY EVANSTON HEALTHCARE</t>
  </si>
  <si>
    <t>SYMPHONY ENCORE</t>
  </si>
  <si>
    <t>SYMPHONY AT THE TILLERS</t>
  </si>
  <si>
    <t>SYMPHONY AT MIDWAY</t>
  </si>
  <si>
    <t>SYMPHONY AT 87TH STREET</t>
  </si>
  <si>
    <t>SWANSEA REHAB HEALTH CC</t>
  </si>
  <si>
    <t>SUNSET REHAB HEALTH CARE</t>
  </si>
  <si>
    <t>SUNSET HOME</t>
  </si>
  <si>
    <t>SUNRISE SKILLED NURSING &amp; REHA</t>
  </si>
  <si>
    <t>SUNNY HILL NSG HOME OF WILL CO</t>
  </si>
  <si>
    <t>SUNNY ACRES NURSING HOME</t>
  </si>
  <si>
    <t>SULLIVAN REHAB HEALTH CC</t>
  </si>
  <si>
    <t>STONEBRIDGE NURSING &amp; REHABILI</t>
  </si>
  <si>
    <t>STEPHENSON NURSING CENTER</t>
  </si>
  <si>
    <t>STEARNS NURSING AND REHAB CTR</t>
  </si>
  <si>
    <t>ST PAULS HOME</t>
  </si>
  <si>
    <t>ST PATRICKS RESIDENCE</t>
  </si>
  <si>
    <t>ST JOSEPH VILLAGE OF CHICAGO</t>
  </si>
  <si>
    <t>ST JAMES WELLNESS REHAB VILLAS</t>
  </si>
  <si>
    <t>ST CLARAS REHAB &amp; SENIOR CARE</t>
  </si>
  <si>
    <t>ST ANTHONYS NURSING AND REHAB</t>
  </si>
  <si>
    <t>SPRINGS AT MONARCH LANDING</t>
  </si>
  <si>
    <t>SPRING CREEK</t>
  </si>
  <si>
    <t>SOUTHVIEW MANOR</t>
  </si>
  <si>
    <t>SOUTHPOINT NURSING REHAB CTR</t>
  </si>
  <si>
    <t>SOUTHGATE HEALTH CARE CENTER</t>
  </si>
  <si>
    <t>SOUTH SUBURBAN REHAB CENTER</t>
  </si>
  <si>
    <t>SOUTH HOLLAND MANOR HLTH REHAB</t>
  </si>
  <si>
    <t>SOUTH ELGIN REHAB HEALTH CARE</t>
  </si>
  <si>
    <t>SNYDER VILLAGE</t>
  </si>
  <si>
    <t>SMITH VILLAGE</t>
  </si>
  <si>
    <t>SMITH CROSSING</t>
  </si>
  <si>
    <t>SHERIDAN VILLAGE NRSG &amp; RHB</t>
  </si>
  <si>
    <t>SHELBYVILLE REHAB HEALTH CC</t>
  </si>
  <si>
    <t>SHELBYVILLE MANOR</t>
  </si>
  <si>
    <t>SHAWNEE SENIOR LIVING</t>
  </si>
  <si>
    <t>SHAWNEE ROSE CARE CENTER</t>
  </si>
  <si>
    <t>14E322</t>
  </si>
  <si>
    <t>SHARON HEALTHCARE PINES</t>
  </si>
  <si>
    <t>SHARON HEALTHCARE ELMS</t>
  </si>
  <si>
    <t>14E888</t>
  </si>
  <si>
    <t>SHARON HEALTH CARE WILLOWS</t>
  </si>
  <si>
    <t>SEMINARY MANOR</t>
  </si>
  <si>
    <t>SELFHELP HOME OF CHICAGO</t>
  </si>
  <si>
    <t>SCOTT COUNTY NURSING CENTER</t>
  </si>
  <si>
    <t>SANDWICH REHAB HEALTH CARE</t>
  </si>
  <si>
    <t>SALUD WELLNESS</t>
  </si>
  <si>
    <t>SALINE CARE NURSING &amp; REHABILI</t>
  </si>
  <si>
    <t>SALEM VILLAGE NURSING AND REHA</t>
  </si>
  <si>
    <t>RUSHVILLE NURSING &amp; REHABILITA</t>
  </si>
  <si>
    <t>ROYAL OAKS CARE CENTER</t>
  </si>
  <si>
    <t>ROSICLARE REHAB &amp; HEALTH CC</t>
  </si>
  <si>
    <t>ROSEVILLE REHAB HEALTH CARE</t>
  </si>
  <si>
    <t>ROLLING HILLS MANOR</t>
  </si>
  <si>
    <t>ROCK RIVER HEALTH CARE</t>
  </si>
  <si>
    <t>14E579</t>
  </si>
  <si>
    <t>ROCK RIVER GARDENS</t>
  </si>
  <si>
    <t>ROCK FALLS REHAB HLTH CARE CTR</t>
  </si>
  <si>
    <t>ROCHELLE REHAB HEALTH CARE</t>
  </si>
  <si>
    <t>ROCHELLE GARDENS CARE CENTER</t>
  </si>
  <si>
    <t>ROBINGS MANOR REHAB AND HC</t>
  </si>
  <si>
    <t>RIVER VIEW REHAB CENTER</t>
  </si>
  <si>
    <t>RIVER CROSSING OF ST CHARLES</t>
  </si>
  <si>
    <t>RIVER CROSSING OF ROCKFORD</t>
  </si>
  <si>
    <t>RIVER CROSSING OF PEORIA</t>
  </si>
  <si>
    <t>RIVER CROSSING OF MOLINE</t>
  </si>
  <si>
    <t>RIVER CROSSING OF JOLIET</t>
  </si>
  <si>
    <t>RIVER CROSSING OF ELGIN</t>
  </si>
  <si>
    <t>RIVER CROSSING OF EDWARDSVILLE</t>
  </si>
  <si>
    <t>RIVER CROSSING OF EAST PEORIA</t>
  </si>
  <si>
    <t>RIVER CROSSING OF ALTON</t>
  </si>
  <si>
    <t>RIVER BLUFF NURSING HOME</t>
  </si>
  <si>
    <t>RIDGEVIEW HEALTH AND REHAB CEN</t>
  </si>
  <si>
    <t>RICHLAND NURSING AND REHAB</t>
  </si>
  <si>
    <t>RESTHAVE HOME OF WHITESIDE CO</t>
  </si>
  <si>
    <t>RENAISSANCE CARE CENTER</t>
  </si>
  <si>
    <t>REGENCY CARE OF STERLING</t>
  </si>
  <si>
    <t>REGENCY CARE OF MORRIS</t>
  </si>
  <si>
    <t>REGENCY CARE</t>
  </si>
  <si>
    <t>RANDOLPH COUNTY CARE CENTER</t>
  </si>
  <si>
    <t>RADFORD GREEN</t>
  </si>
  <si>
    <t>QUINCY HEALTHCARE AND SENIOR L</t>
  </si>
  <si>
    <t>PROVIDENCE DOWNERS GROVE</t>
  </si>
  <si>
    <t>PROMEDICA SKILLED NURSING PHW</t>
  </si>
  <si>
    <t>PROMEDICA SKILLED NURSING OLW</t>
  </si>
  <si>
    <t>PROMEDICA SKILLED NURSING OLE</t>
  </si>
  <si>
    <t>PROMEDICA SKILLED NURSING LIB</t>
  </si>
  <si>
    <t>PROMEDICA SKILLED NURSING HOM</t>
  </si>
  <si>
    <t>PROMEDICA SKILLED NURSING HIN</t>
  </si>
  <si>
    <t>PROMEDICA SKILLED NURSING EG</t>
  </si>
  <si>
    <t>PROMEDICA SKILLED NURSING AH</t>
  </si>
  <si>
    <t>PRINCETON REHABILITATION AND H</t>
  </si>
  <si>
    <t>PRAIRIEVIEW LUTHERAN HOME</t>
  </si>
  <si>
    <t>PRAIRIE VLG HEALTHCARE CTR INC</t>
  </si>
  <si>
    <t>PRAIRIE ROSE HEALTH CARE CTR</t>
  </si>
  <si>
    <t>PRAIRIE OASIS</t>
  </si>
  <si>
    <t>PRAIRIE MANOR NURSING REHAB</t>
  </si>
  <si>
    <t>PRAIRIE CROSSING LVG AND REHAB</t>
  </si>
  <si>
    <t>PRAIRIE CITY REHAB AND HC</t>
  </si>
  <si>
    <t>POLO REHABILITATION AND HCC</t>
  </si>
  <si>
    <t>PLEASANT VIEW REHAB AND HCC</t>
  </si>
  <si>
    <t>PLEASANT VIEW LUTHER HOME</t>
  </si>
  <si>
    <t>PLEASANT MEADOWS SENIOR LIVING</t>
  </si>
  <si>
    <t>PITTSFIELD MANOR</t>
  </si>
  <si>
    <t>PIPER CITY REHAB LIVING CTR</t>
  </si>
  <si>
    <t>PINECREST MANOR</t>
  </si>
  <si>
    <t>PINE CREST HEALTH CARE</t>
  </si>
  <si>
    <t>PINCKNEYVILLE NURSING &amp; REHABI</t>
  </si>
  <si>
    <t>PIATT COUNTY NURSING HOME</t>
  </si>
  <si>
    <t>PETERSON PARK HEALTH CARE CTR</t>
  </si>
  <si>
    <t>PERSHING GARDENS HC CENTER</t>
  </si>
  <si>
    <t>PEKIN MANOR</t>
  </si>
  <si>
    <t>PEARL PAVILION</t>
  </si>
  <si>
    <t>PEARL OF ROLLING MEADOWS THE</t>
  </si>
  <si>
    <t>PEARL OF NAPERVILLE THE</t>
  </si>
  <si>
    <t>PEARL OF HILLSIDE, THE</t>
  </si>
  <si>
    <t>PEARL OF CRYSTAL LAKE, THE</t>
  </si>
  <si>
    <t>PAVILION OF WAUKEGAN</t>
  </si>
  <si>
    <t>PAUL HOUSE &amp; HEALTHCARE CENTER</t>
  </si>
  <si>
    <t>PARKWAY MANOR</t>
  </si>
  <si>
    <t>PARKSHORE ESTATES NRSG REHAB</t>
  </si>
  <si>
    <t>PARKER NURSING AND REHAB CTR</t>
  </si>
  <si>
    <t>PARK VIEW REHAB CENTER</t>
  </si>
  <si>
    <t>PARK RIDGE CARE CENTER</t>
  </si>
  <si>
    <t>PARK POINTE HEALTHCARE AND REH</t>
  </si>
  <si>
    <t>PARK PLACE OF BELVIDERE</t>
  </si>
  <si>
    <t>PARIS HEALTH AND REHAB CENTER</t>
  </si>
  <si>
    <t>PARC JOLIET</t>
  </si>
  <si>
    <t>PALOS HEIGHTS REHABILITATION</t>
  </si>
  <si>
    <t>PALM TERRACE OF MATTOON</t>
  </si>
  <si>
    <t>PA PETERSON AT THE CITADEL</t>
  </si>
  <si>
    <t>OUR LADY OF ANGELS RETIREMENT</t>
  </si>
  <si>
    <t>OTTAWA PAVILION</t>
  </si>
  <si>
    <t>OREGON LIVING AND REHAB CENTER</t>
  </si>
  <si>
    <t>ODIN HEALTH AND REHAB CENTER</t>
  </si>
  <si>
    <t>ODD FELLOWS REBEKAH HOME</t>
  </si>
  <si>
    <t>OAKVIEW NURSING AND REHAB</t>
  </si>
  <si>
    <t>OAK PARK OASIS</t>
  </si>
  <si>
    <t>OAK LAWN RESPIRATORY AND REHAB</t>
  </si>
  <si>
    <t>OAK HILL</t>
  </si>
  <si>
    <t>OAK BROOK CARE</t>
  </si>
  <si>
    <t>NORWOOD CROSSING</t>
  </si>
  <si>
    <t>14E306</t>
  </si>
  <si>
    <t>NORTH AURORA CARE CENTER</t>
  </si>
  <si>
    <t>NORRIDGE GARDENS</t>
  </si>
  <si>
    <t>NOKOMIS REHAB HEALTH CARE CTR</t>
  </si>
  <si>
    <t>NILES NURSING AND REHAB CTR</t>
  </si>
  <si>
    <t>NEWMAN REHAB HEALTH CARE CTR</t>
  </si>
  <si>
    <t>NEW ATHENS HOME FOR THE AGED</t>
  </si>
  <si>
    <t>NATURE TRAIL HEALTH AND REHAB</t>
  </si>
  <si>
    <t>14E812</t>
  </si>
  <si>
    <t>MT VERNON HEALTH CARE CENTER</t>
  </si>
  <si>
    <t>MT VERNON COUNTRYSIDE MANOR</t>
  </si>
  <si>
    <t>MOWEAQUA REHAB AND HEALTH CR</t>
  </si>
  <si>
    <t>MOORINGS OF ARLINGTON HEIGHTS</t>
  </si>
  <si>
    <t>MONTGOMERY PLACE</t>
  </si>
  <si>
    <t>MONTGOMERY NURSING AND REHAB C</t>
  </si>
  <si>
    <t>MONMOUTH NURSING HOME</t>
  </si>
  <si>
    <t>MOMENCE MEADOWS NURSING AND RE</t>
  </si>
  <si>
    <t>MIDWAY NEUROLOGICAL REHAB CTR</t>
  </si>
  <si>
    <t>MICHAELSEN HEALTH CENTER</t>
  </si>
  <si>
    <t>METROPOLIS REHAB AND HCC</t>
  </si>
  <si>
    <t>MERIDIAN VILLAGE CARE CENTER</t>
  </si>
  <si>
    <t>MERCY REHAB AND CARE CENTER, I</t>
  </si>
  <si>
    <t>MERCY CIRCLE</t>
  </si>
  <si>
    <t>MERCER MANOR REHABILITATION</t>
  </si>
  <si>
    <t>MEDINA NURSING CENTER</t>
  </si>
  <si>
    <t>MEADOWBROOK SKILLED NURSING AN</t>
  </si>
  <si>
    <t>MEADOWBROOK MANOR OF LAGRANGE</t>
  </si>
  <si>
    <t>MEADOWBROOK MANOR NAPERVILLE</t>
  </si>
  <si>
    <t>MEADOWBROOK MANOR</t>
  </si>
  <si>
    <t>MCLEANSBORO REHAB &amp; HEALTH CC</t>
  </si>
  <si>
    <t>MCLEAN COUNTY NURSING HOME</t>
  </si>
  <si>
    <t>MAYFIELD CARE AND REHAB</t>
  </si>
  <si>
    <t>MATTOON REHAB AND HCC</t>
  </si>
  <si>
    <t>MASON POINT</t>
  </si>
  <si>
    <t>MASON CITY AREA NURSING HOME</t>
  </si>
  <si>
    <t>MARSHALL REHAB &amp; NURSING</t>
  </si>
  <si>
    <t>MARIGOLD REHABILITATION HCC</t>
  </si>
  <si>
    <t>MAR KA NURSING HOME</t>
  </si>
  <si>
    <t>MANORCARE OF PALOS HTS EAST</t>
  </si>
  <si>
    <t>MANOR COURT OF ROCHELLE</t>
  </si>
  <si>
    <t>MANOR COURT OF PRINCETON</t>
  </si>
  <si>
    <t>MANOR COURT OF PERU</t>
  </si>
  <si>
    <t>MANOR COURT OF PEORIA</t>
  </si>
  <si>
    <t>MANOR COURT OF MARYVILLE</t>
  </si>
  <si>
    <t>MANOR COURT OF FREEPORT</t>
  </si>
  <si>
    <t>MANOR COURT OF CLINTON</t>
  </si>
  <si>
    <t>MANOR COURT OF CARBONDALE</t>
  </si>
  <si>
    <t>MADO HEALTHCARE - UPTOWN</t>
  </si>
  <si>
    <t>MACOMB POST ACUTE CARE CENTER</t>
  </si>
  <si>
    <t>LUTHERAN HOME INC</t>
  </si>
  <si>
    <t>LUTHERAN HOME FOR THE AGED</t>
  </si>
  <si>
    <t>LUTHERAN CARE CTR</t>
  </si>
  <si>
    <t>LUTHER OAKS</t>
  </si>
  <si>
    <t>LOFT REHABILITATION AND NURSIN</t>
  </si>
  <si>
    <t>LOFT REHAB OF ROCK SPRINGS, TH</t>
  </si>
  <si>
    <t>LOFT REHAB OF DECATUR</t>
  </si>
  <si>
    <t>LOFT REHAB AND NRSG OF NORMAL</t>
  </si>
  <si>
    <t>LOFT REHAB AND NRSG OF CANTON</t>
  </si>
  <si>
    <t>LITTLE VILLAGE NURSING AND REH</t>
  </si>
  <si>
    <t>LITTLE SISTERS OF THE POOR</t>
  </si>
  <si>
    <t>LITTLE SISTERS OF PALATINE</t>
  </si>
  <si>
    <t>LINCOLN VILLAGE HEALTHCARE</t>
  </si>
  <si>
    <t>LIBERTYVILLE MANOR EXT CARE</t>
  </si>
  <si>
    <t>LEWIS MEMORIAL</t>
  </si>
  <si>
    <t>LENA LIVING CENTER</t>
  </si>
  <si>
    <t>LEMONT NURSING AND REHAB CTR</t>
  </si>
  <si>
    <t>LEE MANOR NURSING HM</t>
  </si>
  <si>
    <t>LEBANON CARE CENTER</t>
  </si>
  <si>
    <t>LASALLE COUNTY NURSING HOME</t>
  </si>
  <si>
    <t>LANDMARK OF RICHTON PARK</t>
  </si>
  <si>
    <t>LANDMARK OF DES PLAINES REHABI</t>
  </si>
  <si>
    <t>LAKEWOOD NURSING AND REHAB CTR</t>
  </si>
  <si>
    <t>LAKEVIEW REHAB NURSING CENTER</t>
  </si>
  <si>
    <t>LAKELAND REHAB AND HCC</t>
  </si>
  <si>
    <t>LAKEFRONT NURSING &amp; REHAB CENT</t>
  </si>
  <si>
    <t>LACON REHAB AND NURSING</t>
  </si>
  <si>
    <t>KNOX COUNTY NURSING HOME</t>
  </si>
  <si>
    <t>KEWANEE CARE HOME</t>
  </si>
  <si>
    <t>KENSINGTON PLACE NRSG REHAB</t>
  </si>
  <si>
    <t>JONESBORO REHAB HEALTH CARE</t>
  </si>
  <si>
    <t>14E247</t>
  </si>
  <si>
    <t>JOLIET TERRACE</t>
  </si>
  <si>
    <t>JERSEYVILLE NSG AND REHAB CTR</t>
  </si>
  <si>
    <t>JERSEYVILLE MANOR</t>
  </si>
  <si>
    <t>JENNINGS TERRACE</t>
  </si>
  <si>
    <t>JACKSONVILLE SKLD NUR &amp; REHAB</t>
  </si>
  <si>
    <t>INVERNESS HEALTH &amp; REHAB</t>
  </si>
  <si>
    <t>INTEGRITY HC OF WOOD RIVER</t>
  </si>
  <si>
    <t>INTEGRITY HC OF SMITHTON</t>
  </si>
  <si>
    <t>INTEGRITY HC OF MARION</t>
  </si>
  <si>
    <t>INTEGRITY HC OF HERRIN</t>
  </si>
  <si>
    <t>INTEGRITY HC OF GODFREY</t>
  </si>
  <si>
    <t>INTEGRITY HC OF COLUMBIA</t>
  </si>
  <si>
    <t>INTEGRITY HC OF COBDEN</t>
  </si>
  <si>
    <t>INTEGRITY HC OF CARBONDALE</t>
  </si>
  <si>
    <t>INTEGRITY HC OF BELLEVILLE</t>
  </si>
  <si>
    <t>INTEGRITY HC OF ANNA</t>
  </si>
  <si>
    <t>INTEGRITY HC OF ALTON</t>
  </si>
  <si>
    <t>IMBODEN CREEK LIVING CENTER</t>
  </si>
  <si>
    <t>ILLINI RESTORATIVE CARE</t>
  </si>
  <si>
    <t>ILLINI HERITAGE REHAB AND HC</t>
  </si>
  <si>
    <t>IGNITE MEDICAL MCHENRY</t>
  </si>
  <si>
    <t>HOPE CREEK NURSING AND REHABIL</t>
  </si>
  <si>
    <t>HITZ MEMORIAL HOME</t>
  </si>
  <si>
    <t>HILLVIEW HEALTH CARE CENTER</t>
  </si>
  <si>
    <t>HILLTOP SKILLED NURSING AND RE</t>
  </si>
  <si>
    <t>HILLSIDE REHAB AND CARE CENTER</t>
  </si>
  <si>
    <t>HILLSBORO REHAB AND HLTC</t>
  </si>
  <si>
    <t>HILLCREST RETIREMENT VILLAGE</t>
  </si>
  <si>
    <t>HILLCREST HOME</t>
  </si>
  <si>
    <t>14A383</t>
  </si>
  <si>
    <t>HIGHLAND OAKS</t>
  </si>
  <si>
    <t>HIGHLAND HEALTH CARE CENTER</t>
  </si>
  <si>
    <t>HICKORY POINT CHRISTIAN VILL</t>
  </si>
  <si>
    <t>HICKORY NURSING PAVILION</t>
  </si>
  <si>
    <t>14A357</t>
  </si>
  <si>
    <t>HERITAGE SQUARE</t>
  </si>
  <si>
    <t>HERITAGE HEALTH WALNUT</t>
  </si>
  <si>
    <t>HERITAGE HEALTH STREATOR</t>
  </si>
  <si>
    <t>HERITAGE HEALTH STAUNTON</t>
  </si>
  <si>
    <t>HERITAGE HEALTH SPRINGFIELD</t>
  </si>
  <si>
    <t>HERITAGE HEALTH ROBINSON</t>
  </si>
  <si>
    <t>HERITAGE HEALTH PERU</t>
  </si>
  <si>
    <t>HERITAGE HEALTH PANA</t>
  </si>
  <si>
    <t>HERITAGE HEALTH NORMAL</t>
  </si>
  <si>
    <t>HERITAGE HEALTH MT STERLING</t>
  </si>
  <si>
    <t>HERITAGE HEALTH MOUNT ZION</t>
  </si>
  <si>
    <t>HERITAGE HEALTH MINONK</t>
  </si>
  <si>
    <t>HERITAGE HEALTH MENDOTA</t>
  </si>
  <si>
    <t>HERITAGE HEALTH LITCHFIELD</t>
  </si>
  <si>
    <t>HERITAGE HEALTH HOOPESTON</t>
  </si>
  <si>
    <t>HERITAGE HEALTH GILLESPIE</t>
  </si>
  <si>
    <t>HERITAGE HEALTH GIBSON CITY</t>
  </si>
  <si>
    <t>HERITAGE HEALTH ELGIN</t>
  </si>
  <si>
    <t>HERITAGE HEALTH EL PASO</t>
  </si>
  <si>
    <t>HERITAGE HEALTH DWIGHT</t>
  </si>
  <si>
    <t>HERITAGE HEALTH CHILLICOTHE</t>
  </si>
  <si>
    <t>HERITAGE HEALTH CARLINVILLE</t>
  </si>
  <si>
    <t>HERITAGE HEALTH BLOOMINGTON</t>
  </si>
  <si>
    <t>HERITAGE HEALTH BEARDSTOWN</t>
  </si>
  <si>
    <t>HERITAGE HEALTH</t>
  </si>
  <si>
    <t>HENRY REHAB AND NURSING</t>
  </si>
  <si>
    <t>HENRY AND JANE VONDERLIETH CTR</t>
  </si>
  <si>
    <t>HENDERSON CO RETIREMENT CENTER</t>
  </si>
  <si>
    <t>HELIA SOUTHBELT HEALTHCARE</t>
  </si>
  <si>
    <t>HELIA HEALTHCARE OF OLNEY</t>
  </si>
  <si>
    <t>HELIA HEALTHCARE OF NEWTON</t>
  </si>
  <si>
    <t>HELIA HEALTHCARE OF ENERGY</t>
  </si>
  <si>
    <t>HELIA HEALTHCARE OF BENTON</t>
  </si>
  <si>
    <t>HELIA HEALTHCARE OF BELLEVILLE</t>
  </si>
  <si>
    <t>HEATHER HEALTH CARE CENTER</t>
  </si>
  <si>
    <t>HEARTLAND SENIOR LIVING</t>
  </si>
  <si>
    <t>HEARTLAND OF MOLINE</t>
  </si>
  <si>
    <t>HEARTLAND OF GALESBURG</t>
  </si>
  <si>
    <t>HEARTLAND NURSING AND REHAB</t>
  </si>
  <si>
    <t>HEARTHSTONE MANOR</t>
  </si>
  <si>
    <t>HEALTHBRIDGE OF ARLINGTON HTS</t>
  </si>
  <si>
    <t>HAWTHORNE INN OF DANVILLE</t>
  </si>
  <si>
    <t>HAVANA HEALTH CARE CENTER</t>
  </si>
  <si>
    <t>HARMONY NURSING AND REHAB CTR</t>
  </si>
  <si>
    <t>HAMILTON MEM REHAB AND HCC</t>
  </si>
  <si>
    <t>HALLMARK HEALTHCARE OF PEKIN</t>
  </si>
  <si>
    <t>HALLMARK HEALTHCARE OF CARLINV</t>
  </si>
  <si>
    <t>GROVE OF ST CHARLES</t>
  </si>
  <si>
    <t>GROVE OF SKOKIE, THE</t>
  </si>
  <si>
    <t>GROVE OF NORTHBROOK, THE</t>
  </si>
  <si>
    <t>GROVE OF LAGRANGE PARK, THE</t>
  </si>
  <si>
    <t>GROVE OF FOX VALLEY</t>
  </si>
  <si>
    <t>GROVE OF EVANSTON L &amp; R, THE</t>
  </si>
  <si>
    <t>GROVE OF ELMHURST, THE</t>
  </si>
  <si>
    <t>GROVE OF BERWYN, THE</t>
  </si>
  <si>
    <t>GROVE AT THE LAKE, THE</t>
  </si>
  <si>
    <t>GROSSE POINTE MANOR</t>
  </si>
  <si>
    <t>GREENVILLE NURSING &amp; REHABILIT</t>
  </si>
  <si>
    <t>GREENFIELDS OF GENEVA</t>
  </si>
  <si>
    <t>GREEK AMERICAN REHAB CARE CTR</t>
  </si>
  <si>
    <t>GRANITE NURSING AND REHAB CTR</t>
  </si>
  <si>
    <t>GOOD SAMARITAN PONTIAC</t>
  </si>
  <si>
    <t>GOOD SAMARITAN HOME OF QUINCY</t>
  </si>
  <si>
    <t>GOLDEN GOOD SHEPHERD HOME</t>
  </si>
  <si>
    <t>GLEN VIEW TERRACE NURSING CTR</t>
  </si>
  <si>
    <t>GILMAN HEALTHCARE CENTER</t>
  </si>
  <si>
    <t>GENERATIONS AT RIVERVIEW</t>
  </si>
  <si>
    <t>GENERATIONS AT REGENCY</t>
  </si>
  <si>
    <t>GENERATIONS AT PEORIA</t>
  </si>
  <si>
    <t>GENERATIONS AT OAKTON PAVILLIO</t>
  </si>
  <si>
    <t>GENERATIONS AT NEIGHBORS</t>
  </si>
  <si>
    <t>GENERATIONS AT ELMWOOD PARK</t>
  </si>
  <si>
    <t>GENERATIONS AT APPLEWOOD</t>
  </si>
  <si>
    <t>GARDENVIEW MANOR</t>
  </si>
  <si>
    <t>GALLATIN MANOR</t>
  </si>
  <si>
    <t>FRIENDSHIP VILLAGE OF SCHAUMBU</t>
  </si>
  <si>
    <t>FRIENDSHIP MANOR HEALTH CARE</t>
  </si>
  <si>
    <t>FRIENDSHIP MANOR</t>
  </si>
  <si>
    <t>FREEBURG CARE CENTER</t>
  </si>
  <si>
    <t>FRANKLIN GROVE LIVING REHAB</t>
  </si>
  <si>
    <t>14E212</t>
  </si>
  <si>
    <t>FRANKFORT TERRACE</t>
  </si>
  <si>
    <t>FRANKFORT HEALTHCARE REHAB CTR</t>
  </si>
  <si>
    <t>FRANCISCAN VILLAGE</t>
  </si>
  <si>
    <t>FOSTER HEALTH AND REHAB CENTER</t>
  </si>
  <si>
    <t>FOREST VIEW REHAB NURSING CTR</t>
  </si>
  <si>
    <t>FOREST CITY REHAB AND NRSG CTR</t>
  </si>
  <si>
    <t>FONDULAC REHAB AND HEALTH CARE</t>
  </si>
  <si>
    <t>FLORENCE NURSING HOME</t>
  </si>
  <si>
    <t>FLORA REHAB HEALTH CARE CTR</t>
  </si>
  <si>
    <t>FLORA GARDENS CARE CENTER</t>
  </si>
  <si>
    <t>FLANAGAN REHABILITATION HCC</t>
  </si>
  <si>
    <t>FIRESIDE HOUSE OF CENTRALIA</t>
  </si>
  <si>
    <t>FARMINGTON COUNTRY MANOR</t>
  </si>
  <si>
    <t>FARMER CITY REHAB AND HC</t>
  </si>
  <si>
    <t>FARGO HEALTH CARE CENTER</t>
  </si>
  <si>
    <t>FAIRVIEW REHAB &amp; HEALTHCARE</t>
  </si>
  <si>
    <t>FAIRVIEW HAVEN NURSING HOME</t>
  </si>
  <si>
    <t>FAIRMONT CARE</t>
  </si>
  <si>
    <t>14E345</t>
  </si>
  <si>
    <t>FAIRHAVEN CHRISTIAN RET HOME</t>
  </si>
  <si>
    <t>FAIR OAKS REHAB AND HCC</t>
  </si>
  <si>
    <t>FAIR OAKS HEALTH CARE CENTER</t>
  </si>
  <si>
    <t>FAIR HAVENS SENIOR LIVING</t>
  </si>
  <si>
    <t>EVERGREEN NURSING AND REHAB CT</t>
  </si>
  <si>
    <t>EVENGLOW LODGE</t>
  </si>
  <si>
    <t>ESTATES OF HYDE PARK</t>
  </si>
  <si>
    <t>ENFIELD REHAB HEALTH CARE</t>
  </si>
  <si>
    <t>ELMWOOD TERRACE HEALTHCARE CTR</t>
  </si>
  <si>
    <t>ELMWOOD NURSING AND REHAB CTR</t>
  </si>
  <si>
    <t>ELMS NURSING HOME</t>
  </si>
  <si>
    <t>ELMHURST EXTENDED CARE CENTER</t>
  </si>
  <si>
    <t>ELEVATE ST ANDREW LIVING COMM</t>
  </si>
  <si>
    <t>ELEVATE CARE WAUKEGAN</t>
  </si>
  <si>
    <t>ELEVATE CARE RIVERWOODS</t>
  </si>
  <si>
    <t>ELEVATE CARE NORTHBROOK</t>
  </si>
  <si>
    <t>ELEVATE CARE NORTH BRANCH</t>
  </si>
  <si>
    <t>ELEVATE CARE NILES</t>
  </si>
  <si>
    <t>ELEVATE CARE IRVING PARK</t>
  </si>
  <si>
    <t>ELEVATE CARE COUNTRY CLUB HILL</t>
  </si>
  <si>
    <t>ELEVATE CARE CHICAGO NORTH</t>
  </si>
  <si>
    <t>ELDORADO REHAB &amp; HEALTHCARE LL</t>
  </si>
  <si>
    <t>EL PASO HEALTH CARE CENTER</t>
  </si>
  <si>
    <t>EFFINGHAM REHAB &amp; HEALTH CC</t>
  </si>
  <si>
    <t>EDWARDSVILLE NURSING &amp; REHABIL</t>
  </si>
  <si>
    <t>EDEN VILLAGE</t>
  </si>
  <si>
    <t>EASTVIEW TERRACE</t>
  </si>
  <si>
    <t>EASTSIDE HEALTH AND REHAB CENT</t>
  </si>
  <si>
    <t>EAST BANK CENTER</t>
  </si>
  <si>
    <t>DUQUOIN NURSING &amp; REHABILITATI</t>
  </si>
  <si>
    <t>DUPAGE CARE CENTER</t>
  </si>
  <si>
    <t>DOCTORS NURSING AND REHAB CTR</t>
  </si>
  <si>
    <t>DOBSON PLAZA NURSING  &amp; REHAB</t>
  </si>
  <si>
    <t>DIXON REHAB AND HCC</t>
  </si>
  <si>
    <t>DEKALB COUNTY REHAB AND NSG</t>
  </si>
  <si>
    <t>DEERFIELD CROSSING NORTHBROOK</t>
  </si>
  <si>
    <t>14E848</t>
  </si>
  <si>
    <t>DECATUR REHAB HEALTH CARE CTR</t>
  </si>
  <si>
    <t>CUMBERLAND REHAB HEALTH CARE</t>
  </si>
  <si>
    <t>CRYSTAL PINES REHAB AND HCC</t>
  </si>
  <si>
    <t>CROSSROADS CARE CTR WOODSTOCK</t>
  </si>
  <si>
    <t>14E177</t>
  </si>
  <si>
    <t>CRESTWOOD TERRACE</t>
  </si>
  <si>
    <t>CRESCENT CARE OF ELGIN</t>
  </si>
  <si>
    <t>COVENANT LIVING - WINDSOR PARK</t>
  </si>
  <si>
    <t>COUNTRYVIEW CARE CTR OF MACOMB</t>
  </si>
  <si>
    <t>COUNTRYSIDE NURSING AND REHAB</t>
  </si>
  <si>
    <t>COUNTRY HEALTH</t>
  </si>
  <si>
    <t>COULTERVILLE REHAB AND HCC</t>
  </si>
  <si>
    <t>CORNERSTONE REHAB AND HC</t>
  </si>
  <si>
    <t>CONTINENTAL NURSING REHAB CTR</t>
  </si>
  <si>
    <t>CONCORDIA VILLAGE CARE CENTER</t>
  </si>
  <si>
    <t>COMMUNITY CARE CENTER</t>
  </si>
  <si>
    <t>COLONIAL MANOR</t>
  </si>
  <si>
    <t>COLLINSVILLE REHAB HEALTH CC</t>
  </si>
  <si>
    <t>CLINTON MANOR LIVING CENTER</t>
  </si>
  <si>
    <t>CLAYBERG, THE</t>
  </si>
  <si>
    <t>CLARK MANOR</t>
  </si>
  <si>
    <t>CLARIDGE HEALTHCARE CENTER</t>
  </si>
  <si>
    <t>CITY VIEW MULTICARE CENTER LLC</t>
  </si>
  <si>
    <t>CITADEL OF STERLING, THE</t>
  </si>
  <si>
    <t>CITADEL OF SKOKIE, THE</t>
  </si>
  <si>
    <t>CITADEL OF NORTHBROOK</t>
  </si>
  <si>
    <t>CITADEL OF GLENVIEW, THE</t>
  </si>
  <si>
    <t>CITADEL OF BOURBONNAIS, THE</t>
  </si>
  <si>
    <t>CITADEL CARE CENTER-WILMETTE</t>
  </si>
  <si>
    <t>CITADEL CARE CENTER-KANKAKEE</t>
  </si>
  <si>
    <t>CISNE REHAB AND HEALTH CARE CT</t>
  </si>
  <si>
    <t>CHRISTIAN NURSING HOME</t>
  </si>
  <si>
    <t>CHICAGO RIDGE SNF</t>
  </si>
  <si>
    <t>CHATEAU NURSING AND REHAB</t>
  </si>
  <si>
    <t>CHARLESTON REHAB HEALTH CARE</t>
  </si>
  <si>
    <t>CHAMPAIGN URBANA NURSING REHAB</t>
  </si>
  <si>
    <t>CHALET LIVING &amp; REHAB</t>
  </si>
  <si>
    <t>CENTRALIA MANOR</t>
  </si>
  <si>
    <t>CENTRAL NURSING HOME</t>
  </si>
  <si>
    <t>CENTRAL BAPTIST VILLAGE</t>
  </si>
  <si>
    <t>CENTER HOME HISPANIC ELDERLY</t>
  </si>
  <si>
    <t>CEDAR RIDGE HEALTH &amp; REHAB CEN</t>
  </si>
  <si>
    <t>CASEYVILLE NRSG AND REHAB CTR</t>
  </si>
  <si>
    <t>CASEY HEALTH CARE CENTER</t>
  </si>
  <si>
    <t>CARRIER MILLS NURSING &amp; REHABI</t>
  </si>
  <si>
    <t>CARMI MANOR</t>
  </si>
  <si>
    <t>CARLYLE HEALTHCARE AND SR LIVI</t>
  </si>
  <si>
    <t>CARLTON AT THE LAKE, THE</t>
  </si>
  <si>
    <t>CARLINVILLE REHAB AND HLTC</t>
  </si>
  <si>
    <t>CALHOUN NURSING AND REHAB CTR</t>
  </si>
  <si>
    <t>BURGESS SQUARE HEALTHCARE CTR</t>
  </si>
  <si>
    <t>BURBANK REHABILITATION CENTER</t>
  </si>
  <si>
    <t>BUCKINGHAM PAVILION INC</t>
  </si>
  <si>
    <t>BRIDGEWAY SENIOR LIVING</t>
  </si>
  <si>
    <t>BRIDGEVIEW HEALTH CARE CENTER</t>
  </si>
  <si>
    <t>BRIDGE CARE SUITES, THE</t>
  </si>
  <si>
    <t>BRIAR PLACE NURSING</t>
  </si>
  <si>
    <t>BRIA OF WESTMONT</t>
  </si>
  <si>
    <t>BRIA OF RIVER OAKS</t>
  </si>
  <si>
    <t>BRIA OF PALOS HILLS</t>
  </si>
  <si>
    <t>BRIA OF GENEVA</t>
  </si>
  <si>
    <t>BRIA OF FOREST EDGE</t>
  </si>
  <si>
    <t>BRIA OF CHICAGO HEIGHTS</t>
  </si>
  <si>
    <t>BRIA OF CAHOKIA</t>
  </si>
  <si>
    <t>BRIA OF BELLEVILLE</t>
  </si>
  <si>
    <t>BREESE NURSING HOME</t>
  </si>
  <si>
    <t>BRANDEL HEALTH AND REHAB</t>
  </si>
  <si>
    <t>BLOOMINGTON REHABILITATION AND</t>
  </si>
  <si>
    <t>BIRCHWOOD PLAZA</t>
  </si>
  <si>
    <t>14E701</t>
  </si>
  <si>
    <t>BIG MEADOWS</t>
  </si>
  <si>
    <t>BETHESDA REHAB AND SENIOR CARE</t>
  </si>
  <si>
    <t>BETHANY REHAB AND HCC</t>
  </si>
  <si>
    <t>BERKELEY NURSING REHAB CENTER</t>
  </si>
  <si>
    <t>BENTON REHAB AND HEALTH CARE C</t>
  </si>
  <si>
    <t>BEMENT HEALTH CARE CENTER</t>
  </si>
  <si>
    <t>BELLA TERRA WHEELING</t>
  </si>
  <si>
    <t>BELLA TERRA STREAMWOOD</t>
  </si>
  <si>
    <t>BELLA TERRA SCHAUMBURG</t>
  </si>
  <si>
    <t>BELLA TERRA MORTON GROVE</t>
  </si>
  <si>
    <t>BELLA TERRA LOMBARD</t>
  </si>
  <si>
    <t>BELLA TERRA LAGRANGE</t>
  </si>
  <si>
    <t>BELLA TERRA ELMHURST</t>
  </si>
  <si>
    <t>BELLA TERRA BLOOMINGDALE</t>
  </si>
  <si>
    <t>BELHAVEN NURSING REHAB CTR</t>
  </si>
  <si>
    <t>BEECHER MANOR NURSG AND RHB CT</t>
  </si>
  <si>
    <t>BEACON CARE AND REHABILITATION</t>
  </si>
  <si>
    <t>14E095</t>
  </si>
  <si>
    <t>BATAVIA REHAB AND HLTH CARE CT</t>
  </si>
  <si>
    <t>BARRY COMMUNITY CARE</t>
  </si>
  <si>
    <t>BALMORAL NURSING HOME</t>
  </si>
  <si>
    <t>AVONDALE ESTATE OF ELGIN</t>
  </si>
  <si>
    <t>AVISTON COUNTRYSIDE MANOR</t>
  </si>
  <si>
    <t>14E847</t>
  </si>
  <si>
    <t>AVENUES AT ARCADIA SPRINGFIELD</t>
  </si>
  <si>
    <t>AVANTARA PARK RIDGE</t>
  </si>
  <si>
    <t>AVANTARA OF ELGIN</t>
  </si>
  <si>
    <t>AVANTARA LONG GROVE</t>
  </si>
  <si>
    <t>AVANTARA LAKE ZURICH</t>
  </si>
  <si>
    <t>AVANTARA EVERGREEN PARK</t>
  </si>
  <si>
    <t>AVANTARA CHICAGO RIDGE</t>
  </si>
  <si>
    <t>AVANTARA AURORA</t>
  </si>
  <si>
    <t>AUTUMN MEADOWS OF CAHOKIA</t>
  </si>
  <si>
    <t>AUSTIN OASIS, THE</t>
  </si>
  <si>
    <t>ATRIUM HEALTH CARE CENTER</t>
  </si>
  <si>
    <t>ASTORIA PLACE LIVING &amp; REHAB</t>
  </si>
  <si>
    <t>ASSISI HCC AT CLARE OAKS</t>
  </si>
  <si>
    <t>14E361</t>
  </si>
  <si>
    <t>ASPEN REHAB AND HEALTH CARE</t>
  </si>
  <si>
    <t>ASCENSION VILLA FRANSISCAN</t>
  </si>
  <si>
    <t>ASCENSION SAINT JOSEPH VILLAGE</t>
  </si>
  <si>
    <t>ASCENSION SAINT BENEDICT</t>
  </si>
  <si>
    <t>ASCENSION SAINT ANNE PLACE</t>
  </si>
  <si>
    <t>ASCENSION RESURRECTION PLACE</t>
  </si>
  <si>
    <t>ASCENSION RESURRECTION LIFE</t>
  </si>
  <si>
    <t>ASCENSION LIVING NAZARETHVILLE</t>
  </si>
  <si>
    <t>ASCENSION CASA SCALABRINI</t>
  </si>
  <si>
    <t>ASBURY GARDENS NSG AND REHAB</t>
  </si>
  <si>
    <t>ASBURY COURT NURSING &amp; REHAB</t>
  </si>
  <si>
    <t>ARTHUR HOME</t>
  </si>
  <si>
    <t>ARISTA HEALTHCARE</t>
  </si>
  <si>
    <t>ARCOLA HEALTH CARE CENTER</t>
  </si>
  <si>
    <t>ARCADIA CARE JACKSONVILLE</t>
  </si>
  <si>
    <t>ARCADIA CARE DANVILLE</t>
  </si>
  <si>
    <t>ARCADIA CARE CLIFTON</t>
  </si>
  <si>
    <t>ARCADIA CARE BLOOMINGTON</t>
  </si>
  <si>
    <t>ARCADIA CARE AUBURN</t>
  </si>
  <si>
    <t>APOSTOLIC CHRISTIAN SKYLINES</t>
  </si>
  <si>
    <t>APOSTOLIC CHRISTIAN RESTMOR</t>
  </si>
  <si>
    <t>APOSTOLIC CHRISTIAN HOME</t>
  </si>
  <si>
    <t>APERION CARE WILMINGTON</t>
  </si>
  <si>
    <t>APERION CARE WESTCHESTER</t>
  </si>
  <si>
    <t>APERION CARE WEST RIDGE</t>
  </si>
  <si>
    <t>APERION CARE WEST CHICAGO</t>
  </si>
  <si>
    <t>APERION CARE TOLUCA</t>
  </si>
  <si>
    <t>APERION CARE ST ELMO</t>
  </si>
  <si>
    <t>APERION CARE SPRING VALLEY</t>
  </si>
  <si>
    <t>APERION CARE PRINCETON</t>
  </si>
  <si>
    <t>APERION CARE PLUM GROVE</t>
  </si>
  <si>
    <t>APERION CARE PEORIA HEIGHTS</t>
  </si>
  <si>
    <t>APERION CARE OAK LAWN</t>
  </si>
  <si>
    <t>APERION CARE MORTON VILLA</t>
  </si>
  <si>
    <t>APERION CARE MIDLOTHIAN</t>
  </si>
  <si>
    <t>APERION CARE MASCOUTAH</t>
  </si>
  <si>
    <t>APERION CARE MARSEILLES</t>
  </si>
  <si>
    <t>14E264</t>
  </si>
  <si>
    <t>APERION CARE LITCHFIELD</t>
  </si>
  <si>
    <t>APERION CARE LAKESHORE</t>
  </si>
  <si>
    <t>APERION CARE INTERNATIONAL</t>
  </si>
  <si>
    <t>APERION CARE HILLSIDE</t>
  </si>
  <si>
    <t>APERION CARE HIGHWOOD</t>
  </si>
  <si>
    <t>APERION CARE GLENWOOD</t>
  </si>
  <si>
    <t>APERION CARE FOREST PARK</t>
  </si>
  <si>
    <t>APERION CARE FAIRFIELD</t>
  </si>
  <si>
    <t>APERION CARE EVANSTON</t>
  </si>
  <si>
    <t>APERION CARE ELGIN</t>
  </si>
  <si>
    <t>APERION CARE DOLTON</t>
  </si>
  <si>
    <t>APERION CARE DEKALB</t>
  </si>
  <si>
    <t>APERION CARE CAPITOL</t>
  </si>
  <si>
    <t>APERION CARE BURBANK</t>
  </si>
  <si>
    <t>APERION CARE BRIDGEPORT</t>
  </si>
  <si>
    <t>APERION CARE BRADLEY</t>
  </si>
  <si>
    <t>AMBERWOOD CARE CENTRE</t>
  </si>
  <si>
    <t>AMBASSADOR NURSING REHAB CTR</t>
  </si>
  <si>
    <t>ALPINE FIRESIDE HEALTH CENTER</t>
  </si>
  <si>
    <t>ALLURE OF STOCKTON</t>
  </si>
  <si>
    <t>ALLURE OF PROPHETSTOWN, LLC</t>
  </si>
  <si>
    <t>ALLURE OF MT CARROLL, LLC</t>
  </si>
  <si>
    <t>ALLURE OF MOLINE</t>
  </si>
  <si>
    <t>ALLURE OF LAKE STOREY</t>
  </si>
  <si>
    <t>ALLURE OF GENESEO, LLC</t>
  </si>
  <si>
    <t>ALLURE OF GALESBURG</t>
  </si>
  <si>
    <t>14A057</t>
  </si>
  <si>
    <t>ALL AMERICAN NURSING HOME</t>
  </si>
  <si>
    <t>ALHAMBRA REHAB AND HEALTHCARE</t>
  </si>
  <si>
    <t>ALEDO REHAB HEALTH CARE CTR</t>
  </si>
  <si>
    <t>ALDEN VALLEY RIDGE REHAB HCC</t>
  </si>
  <si>
    <t>ALDEN TOWN MANOR REHAB AND HCC</t>
  </si>
  <si>
    <t>ALDEN TERRACE OF MCHENRY REHAB</t>
  </si>
  <si>
    <t>ALDEN POPLAR CR REHAB AND HCC</t>
  </si>
  <si>
    <t>ALDEN PARK STRATHMOOR</t>
  </si>
  <si>
    <t>ALDEN OF WATERFORD</t>
  </si>
  <si>
    <t>ALDEN NORTH SHORE REHAB AND HC</t>
  </si>
  <si>
    <t>ALDEN LONG GROVE REHAB</t>
  </si>
  <si>
    <t>ALDEN LINCOLN PARK REHAB</t>
  </si>
  <si>
    <t>ALDEN LAKELAND REHAB AND HCC</t>
  </si>
  <si>
    <t>ALDEN ESTATES OF SKOKIE</t>
  </si>
  <si>
    <t>ALDEN ESTATES OF SHOREWOOD</t>
  </si>
  <si>
    <t>ALDEN ESTATES OF ORLAND PARK</t>
  </si>
  <si>
    <t>ALDEN ESTATES OF NORTHMOOR</t>
  </si>
  <si>
    <t>ALDEN ESTATES OF NAPERVILLE</t>
  </si>
  <si>
    <t>ALDEN ESTATES OF EVANSTON</t>
  </si>
  <si>
    <t>ALDEN ESTATES OF BARRINGTON</t>
  </si>
  <si>
    <t>ALDEN ESTATES CTS OF HUNTLEY</t>
  </si>
  <si>
    <t>ALDEN DES PLAINES REHAB HHC</t>
  </si>
  <si>
    <t>ALDEN DEBES REHABILITATION AND</t>
  </si>
  <si>
    <t>ALDEN COURTS OF WATERFORD, LLC</t>
  </si>
  <si>
    <t>ALDEN COURTS OF SHOREWOOD, INC</t>
  </si>
  <si>
    <t>AHVA CARE OF WINFIELD</t>
  </si>
  <si>
    <t>ADDOLORATA VILLA</t>
  </si>
  <si>
    <t>ACCOLADE PAXTON SENIOR LIVING</t>
  </si>
  <si>
    <t>ACCOLADE HEALTHCARE OF PONTIAC</t>
  </si>
  <si>
    <t>ACCOLADE HEALTHCARE DANVILLE</t>
  </si>
  <si>
    <t>ACCOLADE HC OF PAXTON ON PELLS</t>
  </si>
  <si>
    <t>ABINGTON OF GLENVIEW NURSING &amp;</t>
  </si>
  <si>
    <t>ABBINGTON REHAB NURSING CENTER</t>
  </si>
  <si>
    <t>Rounding Plug (FFS)</t>
  </si>
  <si>
    <t>Total Payment</t>
  </si>
  <si>
    <t>Molina Healthcare</t>
  </si>
  <si>
    <t>Meridian Health Plan</t>
  </si>
  <si>
    <t>IlliniCare Health Plan</t>
  </si>
  <si>
    <t>Humana Health Plan</t>
  </si>
  <si>
    <t>Cook County Care</t>
  </si>
  <si>
    <t>Blue Cross/Blue Shield of Illinois</t>
  </si>
  <si>
    <t>Aetna Better Health</t>
  </si>
  <si>
    <t>Medicaid Fee-For-Service</t>
  </si>
  <si>
    <t>Revised Estimated Quarterly Incentive Payment</t>
  </si>
  <si>
    <t>Medicaid Payment per Day</t>
  </si>
  <si>
    <t>Revised Est. Quarterly Medicaid Days</t>
  </si>
  <si>
    <t>Initial Estimated Quarterly Incentive Payment</t>
  </si>
  <si>
    <t>% of Total Quality Weighted Medicaid Days</t>
  </si>
  <si>
    <t>Total Quality Weighted Medicaid Days</t>
  </si>
  <si>
    <t>Estimated Medicaid Days for Calendar Quarter</t>
  </si>
  <si>
    <t>Total Medicaid Resident Days Per Annum</t>
  </si>
  <si>
    <t>Medicaid MMAI Days (estimated)</t>
  </si>
  <si>
    <t>Medicaid Managed Care Days 
(Non-MMAI)</t>
  </si>
  <si>
    <t>Medicaid FFS Days</t>
  </si>
  <si>
    <t>Quality Weight</t>
  </si>
  <si>
    <t>Quality Star Rating</t>
  </si>
  <si>
    <t>Managed Care Plans (Non-MMAI)</t>
  </si>
  <si>
    <t>MMAI Plans</t>
  </si>
  <si>
    <t>FFS</t>
  </si>
  <si>
    <t>Quality Incentive Payment Calculation</t>
  </si>
  <si>
    <t>Total Medicaid Days Calculation</t>
  </si>
  <si>
    <t>Quality Weight Calculation</t>
  </si>
  <si>
    <t>Calculated Payment by Payer and Plan</t>
  </si>
  <si>
    <t>Total Revised Payments</t>
  </si>
  <si>
    <t>Quarterly Quality Incentive Pool</t>
  </si>
  <si>
    <t>Total Quality Payments</t>
  </si>
  <si>
    <t>Total Est. Medicaid Days for Calendar Quarter</t>
  </si>
  <si>
    <t>7/1/22 Payment Per Medicaid Day</t>
  </si>
  <si>
    <t>Quality Tier</t>
  </si>
  <si>
    <t>Calculation of Quality Tiers</t>
  </si>
  <si>
    <t>Medicaid Resident Days per Annum Period: 10/1/2020 - 9/30/2021</t>
  </si>
  <si>
    <t>Quality Star Data Period:  CMS Care Compare Provider Information File Published 4/1/2022</t>
  </si>
  <si>
    <t>July 1, 2022 Estimated Quarterly Quality Incentive Payment Calculation</t>
  </si>
  <si>
    <t>Illinois Department of Healthcare and Family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</si>
</sst>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7" formatCode="&quot;$&quot;#,##0.00_);\(&quot;$&quot;#,##0.00\)"/>
    <numFmt numFmtId="44" formatCode="_(&quot;$&quot;* #,##0.00_);_(&quot;$&quot;* \(#,##0.00\);_(&quot;$&quot;* &quot;-&quot;??_);_(@_)"/>
    <numFmt numFmtId="164" formatCode="0.00000%"/>
    <numFmt numFmtId="165" formatCode="_(&quot;$&quot;* #,##0_);_(&quot;$&quot;* \(#,##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sz val="10"/>
      <color indexed="8"/>
      <name val="Calibri"/>
      <family val="2"/>
      <scheme val="minor"/>
    </font>
    <font>
      <sz val="10"/>
      <color theme="1"/>
      <name val="Calibri"/>
      <family val="2"/>
      <scheme val="minor"/>
    </font>
    <font>
      <b/>
      <sz val="10"/>
      <color indexed="8"/>
      <name val="Calibri"/>
      <family val="2"/>
      <scheme val="minor"/>
    </font>
    <font>
      <sz val="11"/>
      <name val="Calibri"/>
      <family val="2"/>
      <scheme val="minor"/>
    </font>
    <font>
      <b/>
      <sz val="11"/>
      <name val="Calibri"/>
      <family val="2"/>
      <scheme val="minor"/>
    </font>
    <font>
      <b/>
      <sz val="11"/>
      <color indexed="8"/>
      <name val="Calibri"/>
      <family val="2"/>
      <scheme val="minor"/>
    </font>
    <font>
      <sz val="11"/>
      <name val="Calibri"/>
      <family val="2"/>
    </font>
    <font>
      <b/>
      <sz val="12"/>
      <color theme="1"/>
      <name val="Calibri"/>
      <family val="2"/>
      <scheme val="minor"/>
    </font>
    <font>
      <b/>
      <sz val="16"/>
      <color theme="1"/>
      <name val="Calibri"/>
      <family val="2"/>
      <scheme val="minor"/>
    </font>
  </fonts>
  <fills count="6">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4" tint="0.59999389629810485"/>
        <bgColor indexed="64"/>
      </patternFill>
    </fill>
  </fills>
  <borders count="27">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auto="1"/>
      </left>
      <right/>
      <top/>
      <bottom style="thin">
        <color indexed="64"/>
      </bottom>
      <diagonal/>
    </border>
    <border>
      <left/>
      <right style="thin">
        <color auto="1"/>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2">
    <xf numFmtId="0" fontId="0" fillId="0" borderId="0" xfId="0"/>
    <xf numFmtId="0" fontId="0" fillId="0" borderId="0" xfId="0" applyAlignment="1">
      <alignment horizontal="center"/>
    </xf>
    <xf numFmtId="0" fontId="3" fillId="0" borderId="0" xfId="0" applyFont="1" applyAlignment="1">
      <alignment horizontal="left" vertical="top" wrapText="1"/>
    </xf>
    <xf numFmtId="1" fontId="3" fillId="0" borderId="0" xfId="0" applyNumberFormat="1" applyFont="1" applyAlignment="1">
      <alignment horizontal="center" vertical="top" shrinkToFit="1"/>
    </xf>
    <xf numFmtId="0" fontId="5" fillId="0" borderId="0" xfId="0" applyFont="1"/>
    <xf numFmtId="0" fontId="5" fillId="0" borderId="0" xfId="0" applyFont="1" applyAlignment="1">
      <alignment horizontal="center"/>
    </xf>
    <xf numFmtId="1" fontId="4" fillId="0" borderId="0" xfId="0" applyNumberFormat="1" applyFont="1" applyAlignment="1">
      <alignment horizontal="center" vertical="top" shrinkToFit="1"/>
    </xf>
    <xf numFmtId="0" fontId="4" fillId="0" borderId="0" xfId="0" applyFont="1" applyAlignment="1">
      <alignment horizontal="left" vertical="top"/>
    </xf>
    <xf numFmtId="0" fontId="6" fillId="0" borderId="0" xfId="0" applyFont="1" applyAlignment="1">
      <alignment horizontal="left" vertical="top" wrapText="1"/>
    </xf>
    <xf numFmtId="0" fontId="0" fillId="0" borderId="0" xfId="0" applyAlignment="1">
      <alignment horizontal="center" vertical="center"/>
    </xf>
    <xf numFmtId="0" fontId="0" fillId="0" borderId="2" xfId="0" applyBorder="1" applyAlignment="1">
      <alignment horizontal="centerContinuous"/>
    </xf>
    <xf numFmtId="0" fontId="0" fillId="0" borderId="2" xfId="0" applyBorder="1" applyAlignment="1">
      <alignment horizontal="center"/>
    </xf>
    <xf numFmtId="1" fontId="3" fillId="0" borderId="2" xfId="0" applyNumberFormat="1" applyFont="1" applyBorder="1" applyAlignment="1">
      <alignment horizontal="center" vertical="top" shrinkToFit="1"/>
    </xf>
    <xf numFmtId="0" fontId="3" fillId="0" borderId="4" xfId="0" applyFont="1" applyBorder="1" applyAlignment="1">
      <alignment horizontal="left" vertical="top" wrapText="1"/>
    </xf>
    <xf numFmtId="0" fontId="0" fillId="0" borderId="0" xfId="0" applyAlignment="1">
      <alignment horizontal="centerContinuous"/>
    </xf>
    <xf numFmtId="0" fontId="3" fillId="0" borderId="7" xfId="0" applyFont="1" applyBorder="1" applyAlignment="1">
      <alignment horizontal="left" vertical="top" wrapText="1"/>
    </xf>
    <xf numFmtId="44" fontId="0" fillId="0" borderId="0" xfId="1" applyFont="1" applyBorder="1" applyAlignment="1">
      <alignment horizontal="center"/>
    </xf>
    <xf numFmtId="164" fontId="0" fillId="0" borderId="0" xfId="2" applyNumberFormat="1" applyFont="1" applyBorder="1" applyAlignment="1">
      <alignment horizontal="center"/>
    </xf>
    <xf numFmtId="3" fontId="0" fillId="0" borderId="0" xfId="0" applyNumberFormat="1" applyAlignment="1">
      <alignment horizontal="center"/>
    </xf>
    <xf numFmtId="0" fontId="0" fillId="0" borderId="0" xfId="0" applyAlignment="1">
      <alignment horizontal="center" vertical="center" wrapText="1"/>
    </xf>
    <xf numFmtId="0" fontId="0" fillId="0" borderId="14" xfId="0" applyBorder="1" applyAlignment="1">
      <alignment horizontal="centerContinuous"/>
    </xf>
    <xf numFmtId="0" fontId="0" fillId="0" borderId="12" xfId="0" applyBorder="1" applyAlignment="1">
      <alignment horizontal="centerContinuous"/>
    </xf>
    <xf numFmtId="0" fontId="0" fillId="0" borderId="12" xfId="0" applyBorder="1" applyAlignment="1">
      <alignment horizontal="center"/>
    </xf>
    <xf numFmtId="1" fontId="3" fillId="0" borderId="12" xfId="0" applyNumberFormat="1" applyFont="1" applyBorder="1" applyAlignment="1">
      <alignment horizontal="center" vertical="top" shrinkToFit="1"/>
    </xf>
    <xf numFmtId="0" fontId="3" fillId="0" borderId="15" xfId="0" applyFont="1" applyBorder="1" applyAlignment="1">
      <alignment horizontal="left" vertical="top" wrapText="1"/>
    </xf>
    <xf numFmtId="0" fontId="0" fillId="0" borderId="17" xfId="0" applyBorder="1" applyAlignment="1">
      <alignment horizontal="centerContinuous"/>
    </xf>
    <xf numFmtId="0" fontId="0" fillId="0" borderId="17" xfId="0" applyBorder="1" applyAlignment="1">
      <alignment horizontal="center"/>
    </xf>
    <xf numFmtId="1" fontId="3" fillId="0" borderId="17" xfId="0" applyNumberFormat="1" applyFont="1" applyBorder="1" applyAlignment="1">
      <alignment horizontal="center" vertical="top" shrinkToFit="1"/>
    </xf>
    <xf numFmtId="0" fontId="3" fillId="0" borderId="19" xfId="0" applyFont="1" applyBorder="1" applyAlignment="1">
      <alignment horizontal="left" vertical="top" wrapText="1"/>
    </xf>
    <xf numFmtId="0" fontId="0" fillId="0" borderId="0" xfId="0" applyAlignment="1">
      <alignment wrapText="1"/>
    </xf>
    <xf numFmtId="0" fontId="7" fillId="2" borderId="0" xfId="0" applyFont="1" applyFill="1" applyAlignment="1">
      <alignment horizontal="centerContinuous"/>
    </xf>
    <xf numFmtId="0" fontId="7" fillId="2" borderId="20" xfId="0" applyFont="1" applyFill="1" applyBorder="1" applyAlignment="1">
      <alignment horizontal="centerContinuous"/>
    </xf>
    <xf numFmtId="0" fontId="7" fillId="2" borderId="21" xfId="0" applyFont="1" applyFill="1" applyBorder="1" applyAlignment="1">
      <alignment horizontal="centerContinuous"/>
    </xf>
    <xf numFmtId="0" fontId="8" fillId="2" borderId="21" xfId="0" applyFont="1" applyFill="1" applyBorder="1" applyAlignment="1">
      <alignment horizontal="centerContinuous" wrapText="1"/>
    </xf>
    <xf numFmtId="0" fontId="8" fillId="2" borderId="21" xfId="0" applyFont="1" applyFill="1" applyBorder="1" applyAlignment="1">
      <alignment horizontal="center" wrapText="1"/>
    </xf>
    <xf numFmtId="0" fontId="8" fillId="2" borderId="22" xfId="0" applyFont="1" applyFill="1" applyBorder="1" applyAlignment="1">
      <alignment horizontal="center" wrapText="1"/>
    </xf>
    <xf numFmtId="0" fontId="0" fillId="3" borderId="0" xfId="0" applyFill="1" applyAlignment="1">
      <alignment horizontal="centerContinuous"/>
    </xf>
    <xf numFmtId="0" fontId="0" fillId="3" borderId="20" xfId="0" applyFill="1" applyBorder="1" applyAlignment="1">
      <alignment horizontal="centerContinuous"/>
    </xf>
    <xf numFmtId="0" fontId="0" fillId="3" borderId="21" xfId="0" applyFill="1" applyBorder="1" applyAlignment="1">
      <alignment horizontal="centerContinuous"/>
    </xf>
    <xf numFmtId="0" fontId="9" fillId="3" borderId="22" xfId="0" applyFont="1" applyFill="1" applyBorder="1" applyAlignment="1">
      <alignment horizontal="centerContinuous" vertical="top"/>
    </xf>
    <xf numFmtId="44" fontId="0" fillId="0" borderId="0" xfId="0" applyNumberFormat="1" applyAlignment="1">
      <alignment horizontal="center"/>
    </xf>
    <xf numFmtId="44" fontId="0" fillId="0" borderId="0" xfId="0" applyNumberFormat="1"/>
    <xf numFmtId="44" fontId="0" fillId="0" borderId="23" xfId="0" applyNumberFormat="1" applyBorder="1"/>
    <xf numFmtId="44" fontId="10" fillId="0" borderId="23" xfId="1" applyFont="1" applyBorder="1"/>
    <xf numFmtId="44" fontId="0" fillId="0" borderId="23" xfId="1" applyFont="1" applyBorder="1" applyAlignment="1">
      <alignment horizontal="center"/>
    </xf>
    <xf numFmtId="3" fontId="0" fillId="0" borderId="23" xfId="0" applyNumberFormat="1" applyBorder="1" applyAlignment="1">
      <alignment horizontal="center"/>
    </xf>
    <xf numFmtId="164" fontId="0" fillId="0" borderId="23" xfId="2" applyNumberFormat="1" applyFont="1" applyBorder="1" applyAlignment="1">
      <alignment horizontal="center"/>
    </xf>
    <xf numFmtId="4" fontId="0" fillId="0" borderId="23" xfId="0" applyNumberFormat="1" applyBorder="1" applyAlignment="1">
      <alignment horizontal="center"/>
    </xf>
    <xf numFmtId="0" fontId="0" fillId="0" borderId="23" xfId="0" applyBorder="1" applyAlignment="1">
      <alignment horizontal="center"/>
    </xf>
    <xf numFmtId="1" fontId="3" fillId="0" borderId="23" xfId="0" applyNumberFormat="1" applyFont="1" applyBorder="1" applyAlignment="1">
      <alignment horizontal="center" vertical="top" shrinkToFit="1"/>
    </xf>
    <xf numFmtId="0" fontId="3" fillId="0" borderId="23" xfId="0" applyFont="1" applyBorder="1" applyAlignment="1">
      <alignment horizontal="left" vertical="top" wrapText="1"/>
    </xf>
    <xf numFmtId="44" fontId="0" fillId="0" borderId="12" xfId="0" applyNumberFormat="1" applyBorder="1"/>
    <xf numFmtId="44" fontId="10" fillId="0" borderId="12" xfId="1" applyFont="1" applyBorder="1"/>
    <xf numFmtId="44" fontId="0" fillId="0" borderId="12" xfId="1" applyFont="1" applyBorder="1" applyAlignment="1">
      <alignment horizontal="center"/>
    </xf>
    <xf numFmtId="3" fontId="0" fillId="0" borderId="12" xfId="0" applyNumberFormat="1" applyBorder="1" applyAlignment="1">
      <alignment horizontal="center"/>
    </xf>
    <xf numFmtId="164" fontId="0" fillId="0" borderId="12" xfId="2" applyNumberFormat="1" applyFont="1" applyBorder="1" applyAlignment="1">
      <alignment horizontal="center"/>
    </xf>
    <xf numFmtId="4" fontId="0" fillId="0" borderId="12" xfId="0" applyNumberFormat="1" applyBorder="1" applyAlignment="1">
      <alignment horizontal="center"/>
    </xf>
    <xf numFmtId="0" fontId="3" fillId="0" borderId="12" xfId="0" applyFont="1" applyBorder="1" applyAlignment="1">
      <alignment horizontal="left" vertical="top" wrapText="1"/>
    </xf>
    <xf numFmtId="44" fontId="10" fillId="0" borderId="0" xfId="1" applyFont="1"/>
    <xf numFmtId="4" fontId="0" fillId="0" borderId="0" xfId="0" applyNumberFormat="1" applyAlignment="1">
      <alignment horizontal="center"/>
    </xf>
    <xf numFmtId="44" fontId="0" fillId="0" borderId="0" xfId="1" applyFont="1" applyAlignment="1">
      <alignment horizontal="center"/>
    </xf>
    <xf numFmtId="164" fontId="0" fillId="0" borderId="0" xfId="2" applyNumberFormat="1" applyFont="1" applyAlignment="1">
      <alignment horizontal="center"/>
    </xf>
    <xf numFmtId="0" fontId="2" fillId="2" borderId="0" xfId="0" applyFont="1" applyFill="1" applyAlignment="1">
      <alignment horizontal="center" wrapText="1"/>
    </xf>
    <xf numFmtId="0" fontId="8" fillId="4" borderId="24" xfId="0" applyFont="1" applyFill="1" applyBorder="1" applyAlignment="1">
      <alignment horizontal="center" wrapText="1"/>
    </xf>
    <xf numFmtId="0" fontId="2" fillId="2" borderId="20" xfId="0" applyFont="1" applyFill="1" applyBorder="1" applyAlignment="1">
      <alignment horizontal="center" wrapText="1"/>
    </xf>
    <xf numFmtId="0" fontId="2" fillId="2" borderId="21" xfId="0" applyFont="1" applyFill="1" applyBorder="1" applyAlignment="1">
      <alignment horizontal="center" wrapText="1"/>
    </xf>
    <xf numFmtId="0" fontId="2" fillId="4" borderId="21" xfId="0" applyFont="1" applyFill="1" applyBorder="1" applyAlignment="1">
      <alignment horizontal="center" wrapText="1"/>
    </xf>
    <xf numFmtId="0" fontId="2" fillId="2" borderId="22" xfId="0" applyFont="1" applyFill="1" applyBorder="1" applyAlignment="1">
      <alignment horizontal="center" wrapText="1"/>
    </xf>
    <xf numFmtId="0" fontId="8" fillId="4" borderId="25" xfId="0" applyFont="1" applyFill="1" applyBorder="1" applyAlignment="1">
      <alignment horizontal="center" wrapText="1"/>
    </xf>
    <xf numFmtId="0" fontId="2" fillId="2" borderId="25" xfId="0" applyFont="1" applyFill="1" applyBorder="1" applyAlignment="1">
      <alignment horizontal="center" wrapText="1"/>
    </xf>
    <xf numFmtId="0" fontId="8" fillId="4" borderId="1" xfId="0" applyFont="1" applyFill="1" applyBorder="1" applyAlignment="1">
      <alignment horizontal="center" wrapText="1"/>
    </xf>
    <xf numFmtId="0" fontId="8" fillId="2" borderId="2" xfId="0" applyFont="1" applyFill="1" applyBorder="1" applyAlignment="1">
      <alignment horizontal="center" wrapText="1"/>
    </xf>
    <xf numFmtId="0" fontId="8" fillId="4" borderId="21" xfId="0" applyFont="1" applyFill="1" applyBorder="1" applyAlignment="1">
      <alignment horizontal="center" wrapText="1"/>
    </xf>
    <xf numFmtId="44" fontId="2" fillId="0" borderId="0" xfId="0" applyNumberFormat="1" applyFont="1"/>
    <xf numFmtId="0" fontId="2" fillId="3" borderId="20" xfId="0" applyFont="1" applyFill="1" applyBorder="1" applyAlignment="1">
      <alignment horizontal="centerContinuous"/>
    </xf>
    <xf numFmtId="0" fontId="2" fillId="3" borderId="21" xfId="0" applyFont="1" applyFill="1" applyBorder="1" applyAlignment="1">
      <alignment horizontal="centerContinuous"/>
    </xf>
    <xf numFmtId="0" fontId="2" fillId="3" borderId="22" xfId="0" applyFont="1" applyFill="1" applyBorder="1" applyAlignment="1">
      <alignment horizontal="centerContinuous"/>
    </xf>
    <xf numFmtId="0" fontId="2" fillId="3" borderId="24" xfId="0" applyFont="1" applyFill="1" applyBorder="1" applyAlignment="1">
      <alignment horizontal="center"/>
    </xf>
    <xf numFmtId="0" fontId="2" fillId="0" borderId="0" xfId="0" applyFont="1" applyAlignment="1">
      <alignment horizontal="center"/>
    </xf>
    <xf numFmtId="165" fontId="2" fillId="5" borderId="20" xfId="1" applyNumberFormat="1" applyFont="1" applyFill="1" applyBorder="1" applyAlignment="1">
      <alignment horizontal="centerContinuous"/>
    </xf>
    <xf numFmtId="165" fontId="2" fillId="5" borderId="21" xfId="1" applyNumberFormat="1" applyFont="1" applyFill="1" applyBorder="1" applyAlignment="1">
      <alignment horizontal="centerContinuous"/>
    </xf>
    <xf numFmtId="165" fontId="2" fillId="5" borderId="22" xfId="1" applyNumberFormat="1" applyFont="1" applyFill="1" applyBorder="1" applyAlignment="1">
      <alignment horizontal="centerContinuous"/>
    </xf>
    <xf numFmtId="44" fontId="2" fillId="0" borderId="24" xfId="0" applyNumberFormat="1" applyFont="1" applyBorder="1"/>
    <xf numFmtId="0" fontId="2" fillId="0" borderId="0" xfId="0" applyFont="1" applyAlignment="1">
      <alignment horizontal="right"/>
    </xf>
    <xf numFmtId="165" fontId="2" fillId="0" borderId="26" xfId="1" applyNumberFormat="1" applyFont="1" applyBorder="1"/>
    <xf numFmtId="0" fontId="2" fillId="0" borderId="0" xfId="0" applyFont="1"/>
    <xf numFmtId="0" fontId="11" fillId="0" borderId="0" xfId="0" applyFont="1"/>
    <xf numFmtId="7" fontId="0" fillId="0" borderId="0" xfId="1" applyNumberFormat="1" applyFont="1" applyFill="1" applyBorder="1" applyAlignment="1">
      <alignment horizontal="center"/>
    </xf>
    <xf numFmtId="5" fontId="0" fillId="5" borderId="0" xfId="0" applyNumberFormat="1" applyFill="1" applyAlignment="1">
      <alignment horizontal="center"/>
    </xf>
    <xf numFmtId="3" fontId="0" fillId="5" borderId="0" xfId="0" applyNumberFormat="1" applyFill="1" applyAlignment="1">
      <alignment horizontal="center"/>
    </xf>
    <xf numFmtId="7" fontId="0" fillId="5" borderId="0" xfId="1" applyNumberFormat="1" applyFont="1" applyFill="1" applyAlignment="1">
      <alignment horizontal="center"/>
    </xf>
    <xf numFmtId="0" fontId="11" fillId="0" borderId="0" xfId="0" applyFont="1" applyAlignment="1">
      <alignment horizontal="right"/>
    </xf>
    <xf numFmtId="5" fontId="0" fillId="0" borderId="0" xfId="0" applyNumberFormat="1" applyAlignment="1">
      <alignment horizontal="center"/>
    </xf>
    <xf numFmtId="7" fontId="0" fillId="0" borderId="0" xfId="1" applyNumberFormat="1" applyFont="1" applyAlignment="1">
      <alignment horizontal="center"/>
    </xf>
    <xf numFmtId="10" fontId="0" fillId="0" borderId="0" xfId="2" applyNumberFormat="1" applyFont="1" applyFill="1" applyBorder="1" applyAlignment="1">
      <alignment horizontal="center"/>
    </xf>
    <xf numFmtId="0" fontId="2" fillId="0" borderId="0" xfId="0" applyFont="1" applyAlignment="1">
      <alignment horizontal="center" wrapText="1"/>
    </xf>
    <xf numFmtId="0" fontId="2" fillId="3" borderId="20" xfId="0" applyFont="1" applyFill="1" applyBorder="1" applyAlignment="1">
      <alignment horizontal="center" wrapText="1"/>
    </xf>
    <xf numFmtId="0" fontId="2" fillId="3" borderId="21" xfId="0" applyFont="1" applyFill="1" applyBorder="1" applyAlignment="1">
      <alignment horizontal="center" wrapText="1"/>
    </xf>
    <xf numFmtId="0" fontId="2" fillId="3" borderId="22" xfId="0" applyFont="1" applyFill="1" applyBorder="1" applyAlignment="1">
      <alignment horizontal="center" wrapText="1"/>
    </xf>
    <xf numFmtId="0" fontId="0" fillId="2" borderId="20" xfId="0" applyFill="1" applyBorder="1" applyAlignment="1">
      <alignment horizontal="centerContinuous"/>
    </xf>
    <xf numFmtId="0" fontId="0" fillId="2" borderId="21" xfId="0" applyFill="1" applyBorder="1" applyAlignment="1">
      <alignment horizontal="centerContinuous"/>
    </xf>
    <xf numFmtId="0" fontId="11" fillId="2" borderId="22" xfId="0" applyFont="1" applyFill="1" applyBorder="1" applyAlignment="1">
      <alignment horizontal="centerContinuous"/>
    </xf>
    <xf numFmtId="0" fontId="12" fillId="0" borderId="0" xfId="0" applyFont="1"/>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4" fillId="0" borderId="0" xfId="0" applyFont="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owinser\vol1\Louisiana\Case%20Mix\State%20Facility%20Analyses\July%202004\July%201,%202004%20Rate%20File%20as%20of%208-24-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calculation"/>
      <sheetName val="rate file"/>
      <sheetName val="direct median array"/>
      <sheetName val="admin median array"/>
      <sheetName val="fac_cmi_01012002_text"/>
      <sheetName val="fac_cmi_04012002_text"/>
      <sheetName val="fac_cmi_01012003_text"/>
      <sheetName val="fac_cmi_04012003"/>
      <sheetName val="fac_cmi_07012003_final_text"/>
      <sheetName val="fac_cmi_10012003_final_text"/>
      <sheetName val="fac_cmi_01012004"/>
      <sheetName val="fac_cmi_04012004"/>
      <sheetName val="general"/>
      <sheetName val="t_21skilled_nursing_facility"/>
      <sheetName val="t_22nursing_facility"/>
      <sheetName val="t_23other_routine_service_cost"/>
      <sheetName val="t_24laboratory"/>
      <sheetName val="t_25respiratory_therapy"/>
      <sheetName val="t_26physical_therapy"/>
      <sheetName val="t_27occupational_therapy"/>
      <sheetName val="t_28speech_pathology"/>
      <sheetName val="t_29med_supplies_charged"/>
      <sheetName val="t_30drugs_charged_to_patients"/>
      <sheetName val="t_31radiology"/>
      <sheetName val="t_32other_reimbursable_ancillar"/>
      <sheetName val="t_33other_nonreimbursable_ancil"/>
      <sheetName val="t_34clinic"/>
      <sheetName val="t_35apartmentsresidential"/>
      <sheetName val="t_36gift_flower_coffee__canteen"/>
      <sheetName val="t_37other_nonreimburs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B8A60-068C-47DD-8E79-83500B9C5F47}">
  <sheetPr>
    <pageSetUpPr fitToPage="1"/>
  </sheetPr>
  <dimension ref="A1:AI708"/>
  <sheetViews>
    <sheetView showGridLines="0" tabSelected="1" zoomScaleNormal="100" workbookViewId="0">
      <selection activeCell="M23" sqref="M23"/>
    </sheetView>
  </sheetViews>
  <sheetFormatPr defaultRowHeight="14.4" x14ac:dyDescent="0.3"/>
  <cols>
    <col min="1" max="1" width="41.5546875" customWidth="1"/>
    <col min="2" max="2" width="16.33203125" style="1" customWidth="1"/>
    <col min="3" max="3" width="15" style="1" customWidth="1"/>
    <col min="4" max="4" width="15.109375" customWidth="1"/>
    <col min="5" max="5" width="13.44140625" customWidth="1"/>
    <col min="6" max="6" width="15.5546875" customWidth="1"/>
    <col min="7" max="7" width="18.88671875" customWidth="1"/>
    <col min="8" max="10" width="16.88671875" customWidth="1"/>
    <col min="11" max="11" width="14.6640625" customWidth="1"/>
    <col min="12" max="12" width="15.33203125" customWidth="1"/>
    <col min="13" max="13" width="20.6640625" customWidth="1"/>
    <col min="14" max="14" width="15.44140625" customWidth="1"/>
    <col min="15" max="15" width="11.5546875" customWidth="1"/>
    <col min="16" max="16" width="20.109375" customWidth="1"/>
    <col min="17" max="17" width="5.5546875" customWidth="1"/>
    <col min="18" max="33" width="16.109375" customWidth="1"/>
    <col min="35" max="35" width="12" hidden="1" customWidth="1"/>
  </cols>
  <sheetData>
    <row r="1" spans="1:33" ht="21" x14ac:dyDescent="0.4">
      <c r="A1" s="102" t="s">
        <v>749</v>
      </c>
    </row>
    <row r="2" spans="1:33" ht="21" x14ac:dyDescent="0.4">
      <c r="A2" s="102" t="s">
        <v>748</v>
      </c>
    </row>
    <row r="3" spans="1:33" ht="15.6" x14ac:dyDescent="0.3">
      <c r="A3" s="86" t="s">
        <v>747</v>
      </c>
    </row>
    <row r="4" spans="1:33" ht="15.6" x14ac:dyDescent="0.3">
      <c r="A4" s="86" t="s">
        <v>746</v>
      </c>
    </row>
    <row r="5" spans="1:33" ht="16.2" thickBot="1" x14ac:dyDescent="0.35">
      <c r="A5" s="86"/>
    </row>
    <row r="6" spans="1:33" ht="16.2" thickBot="1" x14ac:dyDescent="0.35">
      <c r="B6" s="101" t="s">
        <v>745</v>
      </c>
      <c r="C6" s="100"/>
      <c r="D6" s="99"/>
      <c r="F6" s="14"/>
    </row>
    <row r="7" spans="1:33" ht="58.2" thickBot="1" x14ac:dyDescent="0.35">
      <c r="A7" s="91" t="s">
        <v>744</v>
      </c>
      <c r="B7" s="98" t="s">
        <v>743</v>
      </c>
      <c r="C7" s="97" t="s">
        <v>742</v>
      </c>
      <c r="D7" s="96" t="s">
        <v>741</v>
      </c>
      <c r="E7" s="95"/>
      <c r="F7" s="95"/>
    </row>
    <row r="8" spans="1:33" ht="15.6" x14ac:dyDescent="0.3">
      <c r="A8" s="91">
        <v>5</v>
      </c>
      <c r="B8" s="93">
        <f t="shared" ref="B8:B13" si="0">D8/C8</f>
        <v>8.3683198240239083</v>
      </c>
      <c r="C8" s="18">
        <f t="shared" ref="C8:C13" si="1">SUMIF($D$18:$D$673,$A8,$J$18:$J$673)</f>
        <v>1284543.9399999997</v>
      </c>
      <c r="D8" s="92">
        <f t="shared" ref="D8:D13" si="2">SUMIF($D$18:$D$673,$A8,$M$18:$M$673)</f>
        <v>10749474.517931774</v>
      </c>
      <c r="E8" s="87"/>
      <c r="F8" s="94"/>
    </row>
    <row r="9" spans="1:33" ht="15.6" x14ac:dyDescent="0.3">
      <c r="A9" s="91">
        <v>4</v>
      </c>
      <c r="B9" s="90">
        <f t="shared" si="0"/>
        <v>5.9773713028742117</v>
      </c>
      <c r="C9" s="89">
        <f t="shared" si="1"/>
        <v>653347.33999999985</v>
      </c>
      <c r="D9" s="88">
        <f t="shared" si="2"/>
        <v>3905299.6409251997</v>
      </c>
      <c r="E9" s="87"/>
      <c r="F9" s="94"/>
    </row>
    <row r="10" spans="1:33" ht="15.6" x14ac:dyDescent="0.3">
      <c r="A10" s="91">
        <v>3</v>
      </c>
      <c r="B10" s="93">
        <f t="shared" si="0"/>
        <v>3.586422781724528</v>
      </c>
      <c r="C10" s="18">
        <f t="shared" si="1"/>
        <v>525985.51999999979</v>
      </c>
      <c r="D10" s="92">
        <f t="shared" si="2"/>
        <v>1886406.4517852217</v>
      </c>
      <c r="E10" s="87"/>
      <c r="F10" s="94"/>
    </row>
    <row r="11" spans="1:33" ht="15.6" x14ac:dyDescent="0.3">
      <c r="A11" s="91">
        <v>2</v>
      </c>
      <c r="B11" s="90">
        <f t="shared" si="0"/>
        <v>1.7932113908622638</v>
      </c>
      <c r="C11" s="89">
        <f t="shared" si="1"/>
        <v>534694.01000000013</v>
      </c>
      <c r="D11" s="88">
        <f t="shared" si="2"/>
        <v>958819.38935782143</v>
      </c>
      <c r="E11" s="87"/>
      <c r="F11" s="94"/>
    </row>
    <row r="12" spans="1:33" ht="15.6" x14ac:dyDescent="0.3">
      <c r="A12" s="91">
        <v>1</v>
      </c>
      <c r="B12" s="93">
        <f t="shared" si="0"/>
        <v>0</v>
      </c>
      <c r="C12" s="18">
        <f t="shared" si="1"/>
        <v>321795.12000000005</v>
      </c>
      <c r="D12" s="92">
        <f t="shared" si="2"/>
        <v>0</v>
      </c>
      <c r="E12" s="87"/>
      <c r="F12" s="1"/>
    </row>
    <row r="13" spans="1:33" ht="15.6" x14ac:dyDescent="0.3">
      <c r="A13" s="91">
        <v>0</v>
      </c>
      <c r="B13" s="90">
        <f t="shared" si="0"/>
        <v>0</v>
      </c>
      <c r="C13" s="89">
        <f t="shared" si="1"/>
        <v>1106.9099999999999</v>
      </c>
      <c r="D13" s="88">
        <f t="shared" si="2"/>
        <v>0</v>
      </c>
      <c r="E13" s="87"/>
      <c r="F13" s="1"/>
    </row>
    <row r="14" spans="1:33" ht="16.2" thickBot="1" x14ac:dyDescent="0.35">
      <c r="A14" s="86"/>
    </row>
    <row r="15" spans="1:33" ht="15" thickBot="1" x14ac:dyDescent="0.35">
      <c r="A15" s="85"/>
      <c r="L15" s="83" t="s">
        <v>740</v>
      </c>
      <c r="M15" s="84">
        <v>17500000</v>
      </c>
      <c r="O15" s="83" t="s">
        <v>739</v>
      </c>
      <c r="P15" s="82">
        <f>P674</f>
        <v>17536636.989999995</v>
      </c>
      <c r="R15" s="81" t="s">
        <v>738</v>
      </c>
      <c r="S15" s="80"/>
      <c r="T15" s="80"/>
      <c r="U15" s="80"/>
      <c r="V15" s="80"/>
      <c r="W15" s="80"/>
      <c r="X15" s="80"/>
      <c r="Y15" s="80"/>
      <c r="Z15" s="80"/>
      <c r="AA15" s="80"/>
      <c r="AB15" s="80"/>
      <c r="AC15" s="80"/>
      <c r="AD15" s="80"/>
      <c r="AE15" s="80"/>
      <c r="AF15" s="79"/>
      <c r="AG15" s="78" t="s">
        <v>710</v>
      </c>
    </row>
    <row r="16" spans="1:33" ht="15" thickBot="1" x14ac:dyDescent="0.35">
      <c r="D16" s="76" t="s">
        <v>737</v>
      </c>
      <c r="E16" s="74"/>
      <c r="F16" s="76" t="s">
        <v>736</v>
      </c>
      <c r="G16" s="75"/>
      <c r="H16" s="75"/>
      <c r="I16" s="74"/>
      <c r="J16" s="75"/>
      <c r="K16" s="76" t="s">
        <v>735</v>
      </c>
      <c r="L16" s="75"/>
      <c r="M16" s="75"/>
      <c r="N16" s="38"/>
      <c r="O16" s="38"/>
      <c r="P16" s="37"/>
      <c r="R16" s="77" t="s">
        <v>734</v>
      </c>
      <c r="S16" s="76" t="s">
        <v>733</v>
      </c>
      <c r="T16" s="75"/>
      <c r="U16" s="75"/>
      <c r="V16" s="75"/>
      <c r="W16" s="75"/>
      <c r="X16" s="75"/>
      <c r="Y16" s="74"/>
      <c r="Z16" s="76" t="s">
        <v>732</v>
      </c>
      <c r="AA16" s="75"/>
      <c r="AB16" s="75"/>
      <c r="AC16" s="75"/>
      <c r="AD16" s="75"/>
      <c r="AE16" s="75"/>
      <c r="AF16" s="74"/>
      <c r="AG16" s="73">
        <f>SUM(AG18:AG673)</f>
        <v>17536636.989999995</v>
      </c>
    </row>
    <row r="17" spans="1:35" ht="58.2" thickBot="1" x14ac:dyDescent="0.35">
      <c r="A17" s="35" t="s">
        <v>34</v>
      </c>
      <c r="B17" s="34" t="s">
        <v>33</v>
      </c>
      <c r="C17" s="34" t="s">
        <v>32</v>
      </c>
      <c r="D17" s="34" t="s">
        <v>731</v>
      </c>
      <c r="E17" s="72" t="s">
        <v>730</v>
      </c>
      <c r="F17" s="34" t="s">
        <v>729</v>
      </c>
      <c r="G17" s="34" t="s">
        <v>728</v>
      </c>
      <c r="H17" s="34" t="s">
        <v>727</v>
      </c>
      <c r="I17" s="72" t="s">
        <v>726</v>
      </c>
      <c r="J17" s="72" t="s">
        <v>725</v>
      </c>
      <c r="K17" s="71" t="s">
        <v>724</v>
      </c>
      <c r="L17" s="71" t="s">
        <v>723</v>
      </c>
      <c r="M17" s="70" t="s">
        <v>722</v>
      </c>
      <c r="N17" s="69" t="s">
        <v>721</v>
      </c>
      <c r="O17" s="69" t="s">
        <v>720</v>
      </c>
      <c r="P17" s="68" t="s">
        <v>719</v>
      </c>
      <c r="R17" s="67" t="s">
        <v>718</v>
      </c>
      <c r="S17" s="66" t="s">
        <v>717</v>
      </c>
      <c r="T17" s="66" t="s">
        <v>716</v>
      </c>
      <c r="U17" s="66" t="s">
        <v>715</v>
      </c>
      <c r="V17" s="66" t="s">
        <v>714</v>
      </c>
      <c r="W17" s="66" t="s">
        <v>713</v>
      </c>
      <c r="X17" s="66" t="s">
        <v>712</v>
      </c>
      <c r="Y17" s="66" t="s">
        <v>711</v>
      </c>
      <c r="Z17" s="65" t="s">
        <v>717</v>
      </c>
      <c r="AA17" s="65" t="s">
        <v>716</v>
      </c>
      <c r="AB17" s="65" t="s">
        <v>715</v>
      </c>
      <c r="AC17" s="65" t="s">
        <v>714</v>
      </c>
      <c r="AD17" s="65" t="s">
        <v>713</v>
      </c>
      <c r="AE17" s="65" t="s">
        <v>712</v>
      </c>
      <c r="AF17" s="64" t="s">
        <v>711</v>
      </c>
      <c r="AG17" s="63" t="s">
        <v>710</v>
      </c>
      <c r="AI17" s="62" t="s">
        <v>709</v>
      </c>
    </row>
    <row r="18" spans="1:35" x14ac:dyDescent="0.3">
      <c r="A18" s="2" t="s">
        <v>708</v>
      </c>
      <c r="B18" s="3">
        <v>6000020</v>
      </c>
      <c r="C18" s="1">
        <v>146065</v>
      </c>
      <c r="D18" s="18">
        <v>2</v>
      </c>
      <c r="E18" s="59">
        <v>0.75</v>
      </c>
      <c r="F18" s="18">
        <v>2014</v>
      </c>
      <c r="G18" s="18">
        <v>11228</v>
      </c>
      <c r="H18" s="18">
        <v>4250.3999999999996</v>
      </c>
      <c r="I18" s="18">
        <f t="shared" ref="I18:I81" si="3">SUM(F18:H18)</f>
        <v>17492.400000000001</v>
      </c>
      <c r="J18" s="18">
        <f t="shared" ref="J18:J81" si="4">I18/4</f>
        <v>4373.1000000000004</v>
      </c>
      <c r="K18" s="18">
        <f t="shared" ref="K18:K81" si="5">J18*E18</f>
        <v>3279.8250000000003</v>
      </c>
      <c r="L18" s="61">
        <f t="shared" ref="L18:L81" si="6">K18/$K$674</f>
        <v>4.4810815619312952E-4</v>
      </c>
      <c r="M18" s="60">
        <f t="shared" ref="M18:M81" si="7">$M$15*L18</f>
        <v>7841.8927333797665</v>
      </c>
      <c r="N18" s="18">
        <f t="shared" ref="N18:N58" si="8">J18</f>
        <v>4373.1000000000004</v>
      </c>
      <c r="O18" s="60">
        <v>1.7932113908622638</v>
      </c>
      <c r="P18" s="60">
        <f t="shared" ref="P18:P81" si="9">ROUND(N18*O18,2)</f>
        <v>7841.89</v>
      </c>
      <c r="Q18" s="41"/>
      <c r="R18" s="58">
        <v>902.8899999999993</v>
      </c>
      <c r="S18" s="58">
        <v>274.89999999999998</v>
      </c>
      <c r="T18" s="58">
        <v>280.92</v>
      </c>
      <c r="U18" s="58">
        <v>0</v>
      </c>
      <c r="V18" s="58">
        <v>549.79999999999995</v>
      </c>
      <c r="W18" s="58">
        <v>34.64</v>
      </c>
      <c r="X18" s="58">
        <v>765.2</v>
      </c>
      <c r="Y18" s="58">
        <v>0</v>
      </c>
      <c r="Z18" s="58">
        <v>1296.94</v>
      </c>
      <c r="AA18" s="58">
        <v>474.3</v>
      </c>
      <c r="AB18" s="58">
        <v>307.54000000000002</v>
      </c>
      <c r="AC18" s="58">
        <v>0</v>
      </c>
      <c r="AD18" s="58">
        <v>246.12</v>
      </c>
      <c r="AE18" s="58">
        <v>2687.57</v>
      </c>
      <c r="AF18" s="58">
        <v>21.07</v>
      </c>
      <c r="AG18" s="41">
        <f t="shared" ref="AG18:AG81" si="10">SUM(R18:AF18)</f>
        <v>7841.8899999999994</v>
      </c>
      <c r="AI18" s="41">
        <v>9.999999999308784E-3</v>
      </c>
    </row>
    <row r="19" spans="1:35" x14ac:dyDescent="0.3">
      <c r="A19" s="2" t="s">
        <v>707</v>
      </c>
      <c r="B19" s="3">
        <v>6012595</v>
      </c>
      <c r="C19" s="1">
        <v>145683</v>
      </c>
      <c r="D19" s="18">
        <v>3</v>
      </c>
      <c r="E19" s="59">
        <v>1.5</v>
      </c>
      <c r="F19" s="18">
        <v>4076</v>
      </c>
      <c r="G19" s="18">
        <v>4788</v>
      </c>
      <c r="H19" s="18">
        <v>1305.3599999999999</v>
      </c>
      <c r="I19" s="18">
        <f t="shared" si="3"/>
        <v>10169.36</v>
      </c>
      <c r="J19" s="18">
        <f t="shared" si="4"/>
        <v>2542.34</v>
      </c>
      <c r="K19" s="18">
        <f t="shared" si="5"/>
        <v>3813.51</v>
      </c>
      <c r="L19" s="61">
        <f t="shared" si="6"/>
        <v>5.2102320542225919E-4</v>
      </c>
      <c r="M19" s="60">
        <f t="shared" si="7"/>
        <v>9117.9060948895367</v>
      </c>
      <c r="N19" s="18">
        <f t="shared" si="8"/>
        <v>2542.34</v>
      </c>
      <c r="O19" s="60">
        <v>3.586422781724528</v>
      </c>
      <c r="P19" s="60">
        <f t="shared" si="9"/>
        <v>9117.91</v>
      </c>
      <c r="Q19" s="41"/>
      <c r="R19" s="58">
        <v>3654.5800000000004</v>
      </c>
      <c r="S19" s="58">
        <v>68.540000000000006</v>
      </c>
      <c r="T19" s="58">
        <v>359.25</v>
      </c>
      <c r="U19" s="58">
        <v>0</v>
      </c>
      <c r="V19" s="58">
        <v>93.39</v>
      </c>
      <c r="W19" s="58">
        <v>69.290000000000006</v>
      </c>
      <c r="X19" s="58">
        <v>579.91999999999996</v>
      </c>
      <c r="Y19" s="58">
        <v>0</v>
      </c>
      <c r="Z19" s="58">
        <v>182.91</v>
      </c>
      <c r="AA19" s="58">
        <v>920.81</v>
      </c>
      <c r="AB19" s="58">
        <v>1483.88</v>
      </c>
      <c r="AC19" s="58">
        <v>0</v>
      </c>
      <c r="AD19" s="58">
        <v>0</v>
      </c>
      <c r="AE19" s="58">
        <v>1705.34</v>
      </c>
      <c r="AF19" s="58">
        <v>0</v>
      </c>
      <c r="AG19" s="41">
        <f t="shared" si="10"/>
        <v>9117.91</v>
      </c>
      <c r="AI19" s="41">
        <v>1.0000000000218279E-2</v>
      </c>
    </row>
    <row r="20" spans="1:35" x14ac:dyDescent="0.3">
      <c r="A20" s="2" t="s">
        <v>706</v>
      </c>
      <c r="B20" s="3">
        <v>6011571</v>
      </c>
      <c r="C20" s="1">
        <v>145603</v>
      </c>
      <c r="D20" s="18">
        <v>4</v>
      </c>
      <c r="E20" s="59">
        <v>2.5</v>
      </c>
      <c r="F20" s="18">
        <v>6648</v>
      </c>
      <c r="G20" s="18">
        <v>11469</v>
      </c>
      <c r="H20" s="18">
        <v>6089.16</v>
      </c>
      <c r="I20" s="18">
        <f t="shared" si="3"/>
        <v>24206.16</v>
      </c>
      <c r="J20" s="18">
        <f t="shared" si="4"/>
        <v>6051.54</v>
      </c>
      <c r="K20" s="18">
        <f t="shared" si="5"/>
        <v>15128.85</v>
      </c>
      <c r="L20" s="61">
        <f t="shared" si="6"/>
        <v>2.0669886590968809E-3</v>
      </c>
      <c r="M20" s="60">
        <f t="shared" si="7"/>
        <v>36172.301534195416</v>
      </c>
      <c r="N20" s="18">
        <f t="shared" si="8"/>
        <v>6051.54</v>
      </c>
      <c r="O20" s="60">
        <v>5.9773713028742117</v>
      </c>
      <c r="P20" s="60">
        <f t="shared" si="9"/>
        <v>36172.300000000003</v>
      </c>
      <c r="Q20" s="41"/>
      <c r="R20" s="58">
        <v>9934.39</v>
      </c>
      <c r="S20" s="58">
        <v>0</v>
      </c>
      <c r="T20" s="58">
        <v>0</v>
      </c>
      <c r="U20" s="58">
        <v>0</v>
      </c>
      <c r="V20" s="58">
        <v>0</v>
      </c>
      <c r="W20" s="58">
        <v>0</v>
      </c>
      <c r="X20" s="58">
        <v>0</v>
      </c>
      <c r="Y20" s="58">
        <v>9099.2900000000009</v>
      </c>
      <c r="Z20" s="58">
        <v>2428.31</v>
      </c>
      <c r="AA20" s="58">
        <v>4970.18</v>
      </c>
      <c r="AB20" s="58">
        <v>0</v>
      </c>
      <c r="AC20" s="58">
        <v>0</v>
      </c>
      <c r="AD20" s="58">
        <v>191.28</v>
      </c>
      <c r="AE20" s="58">
        <v>2628.55</v>
      </c>
      <c r="AF20" s="58">
        <v>6920.3</v>
      </c>
      <c r="AG20" s="41">
        <f t="shared" si="10"/>
        <v>36172.300000000003</v>
      </c>
      <c r="AI20" s="41">
        <v>0</v>
      </c>
    </row>
    <row r="21" spans="1:35" x14ac:dyDescent="0.3">
      <c r="A21" s="2" t="s">
        <v>705</v>
      </c>
      <c r="B21" s="3">
        <v>6000210</v>
      </c>
      <c r="C21" s="1">
        <v>145243</v>
      </c>
      <c r="D21" s="18">
        <v>3</v>
      </c>
      <c r="E21" s="59">
        <v>1.5</v>
      </c>
      <c r="F21" s="18">
        <v>1926</v>
      </c>
      <c r="G21" s="18">
        <v>11646</v>
      </c>
      <c r="H21" s="18">
        <v>1008.84</v>
      </c>
      <c r="I21" s="18">
        <f t="shared" si="3"/>
        <v>14580.84</v>
      </c>
      <c r="J21" s="18">
        <f t="shared" si="4"/>
        <v>3645.21</v>
      </c>
      <c r="K21" s="18">
        <f t="shared" si="5"/>
        <v>5467.8150000000005</v>
      </c>
      <c r="L21" s="61">
        <f t="shared" si="6"/>
        <v>7.470436678954324E-4</v>
      </c>
      <c r="M21" s="60">
        <f t="shared" si="7"/>
        <v>13073.264188170067</v>
      </c>
      <c r="N21" s="18">
        <f t="shared" si="8"/>
        <v>3645.21</v>
      </c>
      <c r="O21" s="60">
        <v>3.586422781724528</v>
      </c>
      <c r="P21" s="60">
        <f t="shared" si="9"/>
        <v>13073.26</v>
      </c>
      <c r="Q21" s="41"/>
      <c r="R21" s="58">
        <v>1726.8700000000019</v>
      </c>
      <c r="S21" s="58">
        <v>0</v>
      </c>
      <c r="T21" s="58">
        <v>0</v>
      </c>
      <c r="U21" s="58">
        <v>0</v>
      </c>
      <c r="V21" s="58">
        <v>0</v>
      </c>
      <c r="W21" s="58">
        <v>0</v>
      </c>
      <c r="X21" s="58">
        <v>0</v>
      </c>
      <c r="Y21" s="58">
        <v>904.53</v>
      </c>
      <c r="Z21" s="58">
        <v>1378.08</v>
      </c>
      <c r="AA21" s="58">
        <v>7198.84</v>
      </c>
      <c r="AB21" s="58">
        <v>0</v>
      </c>
      <c r="AC21" s="58">
        <v>0</v>
      </c>
      <c r="AD21" s="58">
        <v>123.73</v>
      </c>
      <c r="AE21" s="58">
        <v>821.29</v>
      </c>
      <c r="AF21" s="58">
        <v>919.92</v>
      </c>
      <c r="AG21" s="41">
        <f t="shared" si="10"/>
        <v>13073.26</v>
      </c>
      <c r="AI21" s="41">
        <v>1.0000000002037268E-2</v>
      </c>
    </row>
    <row r="22" spans="1:35" x14ac:dyDescent="0.3">
      <c r="A22" s="57" t="s">
        <v>704</v>
      </c>
      <c r="B22" s="23">
        <v>6004642</v>
      </c>
      <c r="C22" s="22">
        <v>146010</v>
      </c>
      <c r="D22" s="54">
        <v>1</v>
      </c>
      <c r="E22" s="56">
        <v>0</v>
      </c>
      <c r="F22" s="54">
        <v>3629</v>
      </c>
      <c r="G22" s="54">
        <v>15926</v>
      </c>
      <c r="H22" s="54">
        <v>498.96</v>
      </c>
      <c r="I22" s="54">
        <f t="shared" si="3"/>
        <v>20053.96</v>
      </c>
      <c r="J22" s="54">
        <f t="shared" si="4"/>
        <v>5013.49</v>
      </c>
      <c r="K22" s="54">
        <f t="shared" si="5"/>
        <v>0</v>
      </c>
      <c r="L22" s="55">
        <f t="shared" si="6"/>
        <v>0</v>
      </c>
      <c r="M22" s="53">
        <f t="shared" si="7"/>
        <v>0</v>
      </c>
      <c r="N22" s="54">
        <f t="shared" si="8"/>
        <v>5013.49</v>
      </c>
      <c r="O22" s="53">
        <v>0</v>
      </c>
      <c r="P22" s="53">
        <f t="shared" si="9"/>
        <v>0</v>
      </c>
      <c r="Q22" s="41"/>
      <c r="R22" s="52">
        <v>0</v>
      </c>
      <c r="S22" s="52">
        <v>0</v>
      </c>
      <c r="T22" s="52">
        <v>0</v>
      </c>
      <c r="U22" s="52">
        <v>0</v>
      </c>
      <c r="V22" s="52">
        <v>0</v>
      </c>
      <c r="W22" s="52">
        <v>0</v>
      </c>
      <c r="X22" s="52">
        <v>0</v>
      </c>
      <c r="Y22" s="52">
        <v>0</v>
      </c>
      <c r="Z22" s="52">
        <v>0</v>
      </c>
      <c r="AA22" s="52">
        <v>0</v>
      </c>
      <c r="AB22" s="52">
        <v>0</v>
      </c>
      <c r="AC22" s="52">
        <v>0</v>
      </c>
      <c r="AD22" s="52">
        <v>0</v>
      </c>
      <c r="AE22" s="52">
        <v>0</v>
      </c>
      <c r="AF22" s="52">
        <v>0</v>
      </c>
      <c r="AG22" s="51">
        <f t="shared" si="10"/>
        <v>0</v>
      </c>
      <c r="AI22" s="41">
        <v>0</v>
      </c>
    </row>
    <row r="23" spans="1:35" x14ac:dyDescent="0.3">
      <c r="A23" s="2" t="s">
        <v>703</v>
      </c>
      <c r="B23" s="3">
        <v>6004675</v>
      </c>
      <c r="C23" s="1">
        <v>145449</v>
      </c>
      <c r="D23" s="18">
        <v>4</v>
      </c>
      <c r="E23" s="59">
        <v>2.5</v>
      </c>
      <c r="F23" s="18">
        <v>4251</v>
      </c>
      <c r="G23" s="18">
        <v>4679</v>
      </c>
      <c r="H23" s="18">
        <v>2511.6</v>
      </c>
      <c r="I23" s="18">
        <f t="shared" si="3"/>
        <v>11441.6</v>
      </c>
      <c r="J23" s="18">
        <f t="shared" si="4"/>
        <v>2860.4</v>
      </c>
      <c r="K23" s="18">
        <f t="shared" si="5"/>
        <v>7151</v>
      </c>
      <c r="L23" s="17">
        <f t="shared" si="6"/>
        <v>9.7700987855665129E-4</v>
      </c>
      <c r="M23" s="16">
        <f t="shared" si="7"/>
        <v>17097.672874741398</v>
      </c>
      <c r="N23" s="18">
        <f t="shared" si="8"/>
        <v>2860.4</v>
      </c>
      <c r="O23" s="16">
        <v>5.9773713028742117</v>
      </c>
      <c r="P23" s="16">
        <f t="shared" si="9"/>
        <v>17097.669999999998</v>
      </c>
      <c r="Q23" s="41"/>
      <c r="R23" s="58">
        <v>6352.45</v>
      </c>
      <c r="S23" s="58">
        <v>0</v>
      </c>
      <c r="T23" s="58">
        <v>0</v>
      </c>
      <c r="U23" s="58">
        <v>0</v>
      </c>
      <c r="V23" s="58">
        <v>0</v>
      </c>
      <c r="W23" s="58">
        <v>0</v>
      </c>
      <c r="X23" s="58">
        <v>0</v>
      </c>
      <c r="Y23" s="58">
        <v>3753.19</v>
      </c>
      <c r="Z23" s="58">
        <v>245.07</v>
      </c>
      <c r="AA23" s="58">
        <v>1691.6</v>
      </c>
      <c r="AB23" s="58">
        <v>0</v>
      </c>
      <c r="AC23" s="58">
        <v>0</v>
      </c>
      <c r="AD23" s="58">
        <v>0</v>
      </c>
      <c r="AE23" s="58">
        <v>1101.33</v>
      </c>
      <c r="AF23" s="58">
        <v>3954.03</v>
      </c>
      <c r="AG23" s="41">
        <f t="shared" si="10"/>
        <v>17097.669999999998</v>
      </c>
      <c r="AI23" s="41">
        <v>0</v>
      </c>
    </row>
    <row r="24" spans="1:35" x14ac:dyDescent="0.3">
      <c r="A24" s="2" t="s">
        <v>702</v>
      </c>
      <c r="B24" s="3">
        <v>6000046</v>
      </c>
      <c r="C24" s="1">
        <v>145724</v>
      </c>
      <c r="D24" s="18">
        <v>5</v>
      </c>
      <c r="E24" s="59">
        <v>3.5</v>
      </c>
      <c r="F24" s="18">
        <v>3348</v>
      </c>
      <c r="G24" s="18">
        <v>3277</v>
      </c>
      <c r="H24" s="18">
        <v>3738</v>
      </c>
      <c r="I24" s="18">
        <f t="shared" si="3"/>
        <v>10363</v>
      </c>
      <c r="J24" s="18">
        <f t="shared" si="4"/>
        <v>2590.75</v>
      </c>
      <c r="K24" s="18">
        <f t="shared" si="5"/>
        <v>9067.625</v>
      </c>
      <c r="L24" s="17">
        <f t="shared" si="6"/>
        <v>1.2388699762337092E-3</v>
      </c>
      <c r="M24" s="16">
        <f t="shared" si="7"/>
        <v>21680.224584089912</v>
      </c>
      <c r="N24" s="18">
        <f t="shared" si="8"/>
        <v>2590.75</v>
      </c>
      <c r="O24" s="16">
        <v>8.3683198240239083</v>
      </c>
      <c r="P24" s="16">
        <f t="shared" si="9"/>
        <v>21680.22</v>
      </c>
      <c r="Q24" s="41"/>
      <c r="R24" s="58">
        <v>7004.2700000000013</v>
      </c>
      <c r="S24" s="58">
        <v>3010.34</v>
      </c>
      <c r="T24" s="58">
        <v>1796.01</v>
      </c>
      <c r="U24" s="58">
        <v>0</v>
      </c>
      <c r="V24" s="58">
        <v>1491.99</v>
      </c>
      <c r="W24" s="58">
        <v>0</v>
      </c>
      <c r="X24" s="58">
        <v>1521.86</v>
      </c>
      <c r="Y24" s="58">
        <v>0</v>
      </c>
      <c r="Z24" s="58">
        <v>1905.88</v>
      </c>
      <c r="AA24" s="58">
        <v>3025.15</v>
      </c>
      <c r="AB24" s="58">
        <v>62.76</v>
      </c>
      <c r="AC24" s="58">
        <v>0</v>
      </c>
      <c r="AD24" s="58">
        <v>127.62</v>
      </c>
      <c r="AE24" s="58">
        <v>1548.14</v>
      </c>
      <c r="AF24" s="58">
        <v>186.2</v>
      </c>
      <c r="AG24" s="41">
        <f t="shared" si="10"/>
        <v>21680.22</v>
      </c>
      <c r="AI24" s="41">
        <v>-9.9999999983992893E-3</v>
      </c>
    </row>
    <row r="25" spans="1:35" x14ac:dyDescent="0.3">
      <c r="A25" s="2" t="s">
        <v>701</v>
      </c>
      <c r="B25" s="3">
        <v>6005334</v>
      </c>
      <c r="C25" s="1">
        <v>146168</v>
      </c>
      <c r="D25" s="18">
        <v>4</v>
      </c>
      <c r="E25" s="59">
        <v>2.5</v>
      </c>
      <c r="F25" s="18">
        <v>4834</v>
      </c>
      <c r="G25" s="18">
        <v>16308</v>
      </c>
      <c r="H25" s="18">
        <v>12249.72</v>
      </c>
      <c r="I25" s="18">
        <f t="shared" si="3"/>
        <v>33391.72</v>
      </c>
      <c r="J25" s="18">
        <f t="shared" si="4"/>
        <v>8347.93</v>
      </c>
      <c r="K25" s="18">
        <f t="shared" si="5"/>
        <v>20869.825000000001</v>
      </c>
      <c r="L25" s="17">
        <f t="shared" si="6"/>
        <v>2.851352984023013E-3</v>
      </c>
      <c r="M25" s="16">
        <f t="shared" si="7"/>
        <v>49898.677220402729</v>
      </c>
      <c r="N25" s="18">
        <f t="shared" si="8"/>
        <v>8347.93</v>
      </c>
      <c r="O25" s="16">
        <v>5.9773713028742117</v>
      </c>
      <c r="P25" s="16">
        <f t="shared" si="9"/>
        <v>49898.68</v>
      </c>
      <c r="Q25" s="41"/>
      <c r="R25" s="58">
        <v>7223.65</v>
      </c>
      <c r="S25" s="58">
        <v>5187.9399999999996</v>
      </c>
      <c r="T25" s="58">
        <v>907.54</v>
      </c>
      <c r="U25" s="58">
        <v>0</v>
      </c>
      <c r="V25" s="58">
        <v>2435.1799999999998</v>
      </c>
      <c r="W25" s="58">
        <v>430.55</v>
      </c>
      <c r="X25" s="58">
        <v>9344.07</v>
      </c>
      <c r="Y25" s="58">
        <v>0</v>
      </c>
      <c r="Z25" s="58">
        <v>6627.41</v>
      </c>
      <c r="AA25" s="58">
        <v>5466.31</v>
      </c>
      <c r="AB25" s="58">
        <v>0</v>
      </c>
      <c r="AC25" s="58">
        <v>0</v>
      </c>
      <c r="AD25" s="58">
        <v>1329.97</v>
      </c>
      <c r="AE25" s="58">
        <v>9022.84</v>
      </c>
      <c r="AF25" s="58">
        <v>1923.22</v>
      </c>
      <c r="AG25" s="41">
        <f t="shared" si="10"/>
        <v>49898.680000000008</v>
      </c>
      <c r="AI25" s="41">
        <v>0</v>
      </c>
    </row>
    <row r="26" spans="1:35" x14ac:dyDescent="0.3">
      <c r="A26" s="2" t="s">
        <v>700</v>
      </c>
      <c r="B26" s="3">
        <v>6016869</v>
      </c>
      <c r="C26" s="1">
        <v>146183</v>
      </c>
      <c r="D26" s="18">
        <v>5</v>
      </c>
      <c r="E26" s="59">
        <v>3.5</v>
      </c>
      <c r="F26" s="18">
        <v>1024</v>
      </c>
      <c r="G26" s="18">
        <v>2149</v>
      </c>
      <c r="H26" s="18">
        <v>1344</v>
      </c>
      <c r="I26" s="18">
        <f t="shared" si="3"/>
        <v>4517</v>
      </c>
      <c r="J26" s="18">
        <f t="shared" si="4"/>
        <v>1129.25</v>
      </c>
      <c r="K26" s="18">
        <f t="shared" si="5"/>
        <v>3952.375</v>
      </c>
      <c r="L26" s="17">
        <f t="shared" si="6"/>
        <v>5.3999572350165641E-4</v>
      </c>
      <c r="M26" s="16">
        <f t="shared" si="7"/>
        <v>9449.9251612789867</v>
      </c>
      <c r="N26" s="18">
        <f t="shared" si="8"/>
        <v>1129.25</v>
      </c>
      <c r="O26" s="16">
        <v>8.3683198240239083</v>
      </c>
      <c r="P26" s="16">
        <f t="shared" si="9"/>
        <v>9449.93</v>
      </c>
      <c r="Q26" s="41"/>
      <c r="R26" s="58">
        <v>2142.2800000000016</v>
      </c>
      <c r="S26" s="58">
        <v>596.24</v>
      </c>
      <c r="T26" s="58">
        <v>539.76</v>
      </c>
      <c r="U26" s="58">
        <v>0</v>
      </c>
      <c r="V26" s="58">
        <v>127.62</v>
      </c>
      <c r="W26" s="58">
        <v>0</v>
      </c>
      <c r="X26" s="58">
        <v>1548.14</v>
      </c>
      <c r="Y26" s="58">
        <v>0</v>
      </c>
      <c r="Z26" s="58">
        <v>792.9</v>
      </c>
      <c r="AA26" s="58">
        <v>832.65</v>
      </c>
      <c r="AB26" s="58">
        <v>0</v>
      </c>
      <c r="AC26" s="58">
        <v>0</v>
      </c>
      <c r="AD26" s="58">
        <v>190.38</v>
      </c>
      <c r="AE26" s="58">
        <v>1884.97</v>
      </c>
      <c r="AF26" s="58">
        <v>794.99</v>
      </c>
      <c r="AG26" s="41">
        <f t="shared" si="10"/>
        <v>9449.93</v>
      </c>
      <c r="AI26" s="41">
        <v>-9.9999999983992893E-3</v>
      </c>
    </row>
    <row r="27" spans="1:35" x14ac:dyDescent="0.3">
      <c r="A27" s="57" t="s">
        <v>699</v>
      </c>
      <c r="B27" s="23">
        <v>6015507</v>
      </c>
      <c r="C27" s="22">
        <v>146182</v>
      </c>
      <c r="D27" s="54">
        <v>4</v>
      </c>
      <c r="E27" s="56">
        <v>2.5</v>
      </c>
      <c r="F27" s="54">
        <v>2673</v>
      </c>
      <c r="G27" s="54">
        <v>2655</v>
      </c>
      <c r="H27" s="54">
        <v>1489.32</v>
      </c>
      <c r="I27" s="54">
        <f t="shared" si="3"/>
        <v>6817.32</v>
      </c>
      <c r="J27" s="54">
        <f t="shared" si="4"/>
        <v>1704.33</v>
      </c>
      <c r="K27" s="54">
        <f t="shared" si="5"/>
        <v>4260.8249999999998</v>
      </c>
      <c r="L27" s="55">
        <f t="shared" si="6"/>
        <v>5.8213789900729183E-4</v>
      </c>
      <c r="M27" s="53">
        <f t="shared" si="7"/>
        <v>10187.413232627607</v>
      </c>
      <c r="N27" s="54">
        <f t="shared" si="8"/>
        <v>1704.33</v>
      </c>
      <c r="O27" s="53">
        <v>5.9773713028742117</v>
      </c>
      <c r="P27" s="53">
        <f t="shared" si="9"/>
        <v>10187.41</v>
      </c>
      <c r="Q27" s="41"/>
      <c r="R27" s="52">
        <v>3994.37</v>
      </c>
      <c r="S27" s="52">
        <v>886.2</v>
      </c>
      <c r="T27" s="52">
        <v>180.76</v>
      </c>
      <c r="U27" s="52">
        <v>0</v>
      </c>
      <c r="V27" s="52">
        <v>153.13999999999999</v>
      </c>
      <c r="W27" s="52">
        <v>230.97</v>
      </c>
      <c r="X27" s="52">
        <v>774.49</v>
      </c>
      <c r="Y27" s="52">
        <v>0</v>
      </c>
      <c r="Z27" s="52">
        <v>1355.37</v>
      </c>
      <c r="AA27" s="52">
        <v>1778.27</v>
      </c>
      <c r="AB27" s="52">
        <v>0</v>
      </c>
      <c r="AC27" s="52">
        <v>0</v>
      </c>
      <c r="AD27" s="52">
        <v>182.31</v>
      </c>
      <c r="AE27" s="52">
        <v>651.53</v>
      </c>
      <c r="AF27" s="52">
        <v>0</v>
      </c>
      <c r="AG27" s="51">
        <f t="shared" si="10"/>
        <v>10187.41</v>
      </c>
      <c r="AI27" s="41">
        <v>-1.0000000000218279E-2</v>
      </c>
    </row>
    <row r="28" spans="1:35" x14ac:dyDescent="0.3">
      <c r="A28" s="2" t="s">
        <v>698</v>
      </c>
      <c r="B28" s="3">
        <v>6000103</v>
      </c>
      <c r="C28" s="1">
        <v>145142</v>
      </c>
      <c r="D28" s="18">
        <v>4</v>
      </c>
      <c r="E28" s="59">
        <v>2.5</v>
      </c>
      <c r="F28" s="18">
        <v>4398</v>
      </c>
      <c r="G28" s="18">
        <v>36343</v>
      </c>
      <c r="H28" s="18">
        <v>92</v>
      </c>
      <c r="I28" s="18">
        <f t="shared" si="3"/>
        <v>40833</v>
      </c>
      <c r="J28" s="18">
        <f t="shared" si="4"/>
        <v>10208.25</v>
      </c>
      <c r="K28" s="18">
        <f t="shared" si="5"/>
        <v>25520.625</v>
      </c>
      <c r="L28" s="17">
        <f t="shared" si="6"/>
        <v>3.486771463003753E-3</v>
      </c>
      <c r="M28" s="16">
        <f t="shared" si="7"/>
        <v>61018.500602565677</v>
      </c>
      <c r="N28" s="18">
        <f t="shared" si="8"/>
        <v>10208.25</v>
      </c>
      <c r="O28" s="16">
        <v>5.9773713028742117</v>
      </c>
      <c r="P28" s="16">
        <f t="shared" si="9"/>
        <v>61018.5</v>
      </c>
      <c r="Q28" s="41"/>
      <c r="R28" s="58">
        <v>6572.12</v>
      </c>
      <c r="S28" s="58">
        <v>0</v>
      </c>
      <c r="T28" s="58">
        <v>137.47999999999999</v>
      </c>
      <c r="U28" s="58">
        <v>0</v>
      </c>
      <c r="V28" s="58">
        <v>0</v>
      </c>
      <c r="W28" s="58">
        <v>0</v>
      </c>
      <c r="X28" s="58">
        <v>0</v>
      </c>
      <c r="Y28" s="58">
        <v>0</v>
      </c>
      <c r="Z28" s="58">
        <v>27923.29</v>
      </c>
      <c r="AA28" s="58">
        <v>9601.15</v>
      </c>
      <c r="AB28" s="58">
        <v>0</v>
      </c>
      <c r="AC28" s="58">
        <v>0</v>
      </c>
      <c r="AD28" s="58">
        <v>6129.79</v>
      </c>
      <c r="AE28" s="58">
        <v>5115.1400000000003</v>
      </c>
      <c r="AF28" s="58">
        <v>5539.53</v>
      </c>
      <c r="AG28" s="41">
        <f t="shared" si="10"/>
        <v>61018.5</v>
      </c>
      <c r="AI28" s="41">
        <v>0</v>
      </c>
    </row>
    <row r="29" spans="1:35" x14ac:dyDescent="0.3">
      <c r="A29" s="2" t="s">
        <v>697</v>
      </c>
      <c r="B29" s="3">
        <v>6014757</v>
      </c>
      <c r="C29" s="1">
        <v>145998</v>
      </c>
      <c r="D29" s="18">
        <v>5</v>
      </c>
      <c r="E29" s="59">
        <v>3.5</v>
      </c>
      <c r="F29" s="18">
        <v>3672</v>
      </c>
      <c r="G29" s="18">
        <v>10054</v>
      </c>
      <c r="H29" s="18">
        <v>2829.96</v>
      </c>
      <c r="I29" s="18">
        <f t="shared" si="3"/>
        <v>16555.96</v>
      </c>
      <c r="J29" s="18">
        <f t="shared" si="4"/>
        <v>4138.99</v>
      </c>
      <c r="K29" s="18">
        <f t="shared" si="5"/>
        <v>14486.465</v>
      </c>
      <c r="L29" s="17">
        <f t="shared" si="6"/>
        <v>1.9792224039106672E-3</v>
      </c>
      <c r="M29" s="16">
        <f t="shared" si="7"/>
        <v>34636.392068436675</v>
      </c>
      <c r="N29" s="18">
        <f t="shared" si="8"/>
        <v>4138.99</v>
      </c>
      <c r="O29" s="16">
        <v>8.3683198240239083</v>
      </c>
      <c r="P29" s="16">
        <f t="shared" si="9"/>
        <v>34636.39</v>
      </c>
      <c r="Q29" s="41"/>
      <c r="R29" s="58">
        <v>7682.12</v>
      </c>
      <c r="S29" s="58">
        <v>1973.5</v>
      </c>
      <c r="T29" s="58">
        <v>868.13</v>
      </c>
      <c r="U29" s="58">
        <v>0</v>
      </c>
      <c r="V29" s="58">
        <v>2059.61</v>
      </c>
      <c r="W29" s="58">
        <v>54.48</v>
      </c>
      <c r="X29" s="58">
        <v>843.53</v>
      </c>
      <c r="Y29" s="58">
        <v>121.26</v>
      </c>
      <c r="Z29" s="58">
        <v>3962.4</v>
      </c>
      <c r="AA29" s="58">
        <v>5567.02</v>
      </c>
      <c r="AB29" s="58">
        <v>5050.28</v>
      </c>
      <c r="AC29" s="58">
        <v>0</v>
      </c>
      <c r="AD29" s="58">
        <v>594.15</v>
      </c>
      <c r="AE29" s="58">
        <v>4690.4399999999996</v>
      </c>
      <c r="AF29" s="58">
        <v>1169.47</v>
      </c>
      <c r="AG29" s="41">
        <f t="shared" si="10"/>
        <v>34636.39</v>
      </c>
      <c r="AI29" s="41">
        <v>0</v>
      </c>
    </row>
    <row r="30" spans="1:35" x14ac:dyDescent="0.3">
      <c r="A30" s="2" t="s">
        <v>696</v>
      </c>
      <c r="B30" s="3">
        <v>6016950</v>
      </c>
      <c r="C30" s="1">
        <v>146186</v>
      </c>
      <c r="D30" s="18">
        <v>4</v>
      </c>
      <c r="E30" s="59">
        <v>2.5</v>
      </c>
      <c r="F30" s="18">
        <v>1819</v>
      </c>
      <c r="G30" s="18">
        <v>3948</v>
      </c>
      <c r="H30" s="18">
        <v>946.68</v>
      </c>
      <c r="I30" s="18">
        <f t="shared" si="3"/>
        <v>6713.68</v>
      </c>
      <c r="J30" s="18">
        <f t="shared" si="4"/>
        <v>1678.42</v>
      </c>
      <c r="K30" s="18">
        <f t="shared" si="5"/>
        <v>4196.05</v>
      </c>
      <c r="L30" s="17">
        <f t="shared" si="6"/>
        <v>5.7328797383829355E-4</v>
      </c>
      <c r="M30" s="16">
        <f t="shared" si="7"/>
        <v>10032.539542170138</v>
      </c>
      <c r="N30" s="18">
        <f t="shared" si="8"/>
        <v>1678.42</v>
      </c>
      <c r="O30" s="16">
        <v>5.9773713028742117</v>
      </c>
      <c r="P30" s="16">
        <f t="shared" si="9"/>
        <v>10032.540000000001</v>
      </c>
      <c r="Q30" s="41"/>
      <c r="R30" s="58">
        <v>2718.21</v>
      </c>
      <c r="S30" s="58">
        <v>458.17</v>
      </c>
      <c r="T30" s="58">
        <v>20.079999999999998</v>
      </c>
      <c r="U30" s="58">
        <v>0</v>
      </c>
      <c r="V30" s="58">
        <v>458.17</v>
      </c>
      <c r="W30" s="58">
        <v>0</v>
      </c>
      <c r="X30" s="58">
        <v>458.17</v>
      </c>
      <c r="Y30" s="58">
        <v>20.079999999999998</v>
      </c>
      <c r="Z30" s="58">
        <v>938.45</v>
      </c>
      <c r="AA30" s="58">
        <v>1619.87</v>
      </c>
      <c r="AB30" s="58">
        <v>0</v>
      </c>
      <c r="AC30" s="58">
        <v>0</v>
      </c>
      <c r="AD30" s="58">
        <v>91.15</v>
      </c>
      <c r="AE30" s="58">
        <v>1876.89</v>
      </c>
      <c r="AF30" s="58">
        <v>1373.3</v>
      </c>
      <c r="AG30" s="41">
        <f t="shared" si="10"/>
        <v>10032.539999999999</v>
      </c>
      <c r="AI30" s="41">
        <v>0</v>
      </c>
    </row>
    <row r="31" spans="1:35" x14ac:dyDescent="0.3">
      <c r="A31" s="2" t="s">
        <v>695</v>
      </c>
      <c r="B31" s="3">
        <v>6003735</v>
      </c>
      <c r="C31" s="1">
        <v>145557</v>
      </c>
      <c r="D31" s="18">
        <v>5</v>
      </c>
      <c r="E31" s="59">
        <v>3.5</v>
      </c>
      <c r="F31" s="18">
        <v>7523</v>
      </c>
      <c r="G31" s="18">
        <v>18801</v>
      </c>
      <c r="H31" s="18">
        <v>3786.72</v>
      </c>
      <c r="I31" s="18">
        <f t="shared" si="3"/>
        <v>30110.720000000001</v>
      </c>
      <c r="J31" s="18">
        <f t="shared" si="4"/>
        <v>7527.68</v>
      </c>
      <c r="K31" s="18">
        <f t="shared" si="5"/>
        <v>26346.880000000001</v>
      </c>
      <c r="L31" s="17">
        <f t="shared" si="6"/>
        <v>3.5996590727376122E-3</v>
      </c>
      <c r="M31" s="16">
        <f t="shared" si="7"/>
        <v>62994.033772908217</v>
      </c>
      <c r="N31" s="18">
        <f t="shared" si="8"/>
        <v>7527.68</v>
      </c>
      <c r="O31" s="16">
        <v>8.3683198240239083</v>
      </c>
      <c r="P31" s="16">
        <f t="shared" si="9"/>
        <v>62994.03</v>
      </c>
      <c r="Q31" s="41"/>
      <c r="R31" s="58">
        <v>15738.729999999994</v>
      </c>
      <c r="S31" s="58">
        <v>3064.81</v>
      </c>
      <c r="T31" s="58">
        <v>641.42999999999995</v>
      </c>
      <c r="U31" s="58">
        <v>0</v>
      </c>
      <c r="V31" s="58">
        <v>2732.67</v>
      </c>
      <c r="W31" s="58">
        <v>643.19000000000005</v>
      </c>
      <c r="X31" s="58">
        <v>840.01</v>
      </c>
      <c r="Y31" s="58">
        <v>0</v>
      </c>
      <c r="Z31" s="58">
        <v>7993.84</v>
      </c>
      <c r="AA31" s="58">
        <v>6573.31</v>
      </c>
      <c r="AB31" s="58">
        <v>12776.33</v>
      </c>
      <c r="AC31" s="58">
        <v>0</v>
      </c>
      <c r="AD31" s="58">
        <v>1552.32</v>
      </c>
      <c r="AE31" s="58">
        <v>7056.59</v>
      </c>
      <c r="AF31" s="58">
        <v>3380.8</v>
      </c>
      <c r="AG31" s="41">
        <f t="shared" si="10"/>
        <v>62994.03</v>
      </c>
      <c r="AI31" s="41">
        <v>9.9999999947613105E-3</v>
      </c>
    </row>
    <row r="32" spans="1:35" x14ac:dyDescent="0.3">
      <c r="A32" s="57" t="s">
        <v>694</v>
      </c>
      <c r="B32" s="23">
        <v>6013429</v>
      </c>
      <c r="C32" s="22">
        <v>145907</v>
      </c>
      <c r="D32" s="54">
        <v>5</v>
      </c>
      <c r="E32" s="56">
        <v>3.5</v>
      </c>
      <c r="F32" s="54">
        <v>2141</v>
      </c>
      <c r="G32" s="54">
        <v>3118</v>
      </c>
      <c r="H32" s="54">
        <v>1797</v>
      </c>
      <c r="I32" s="54">
        <f t="shared" si="3"/>
        <v>7056</v>
      </c>
      <c r="J32" s="54">
        <f t="shared" si="4"/>
        <v>1764</v>
      </c>
      <c r="K32" s="54">
        <f t="shared" si="5"/>
        <v>6174</v>
      </c>
      <c r="L32" s="55">
        <f t="shared" si="6"/>
        <v>8.4352663826160886E-4</v>
      </c>
      <c r="M32" s="53">
        <f t="shared" si="7"/>
        <v>14761.716169578154</v>
      </c>
      <c r="N32" s="54">
        <f t="shared" si="8"/>
        <v>1764</v>
      </c>
      <c r="O32" s="53">
        <v>8.3683198240239083</v>
      </c>
      <c r="P32" s="53">
        <f t="shared" si="9"/>
        <v>14761.72</v>
      </c>
      <c r="Q32" s="41"/>
      <c r="R32" s="52">
        <v>4479.1500000000024</v>
      </c>
      <c r="S32" s="52">
        <v>702.94</v>
      </c>
      <c r="T32" s="52">
        <v>1608.81</v>
      </c>
      <c r="U32" s="52">
        <v>0</v>
      </c>
      <c r="V32" s="52">
        <v>54.39</v>
      </c>
      <c r="W32" s="52">
        <v>376.57</v>
      </c>
      <c r="X32" s="52">
        <v>1016.75</v>
      </c>
      <c r="Y32" s="52">
        <v>0</v>
      </c>
      <c r="Z32" s="52">
        <v>1669.48</v>
      </c>
      <c r="AA32" s="52">
        <v>1219.68</v>
      </c>
      <c r="AB32" s="52">
        <v>2267.8200000000002</v>
      </c>
      <c r="AC32" s="52">
        <v>0</v>
      </c>
      <c r="AD32" s="52">
        <v>140.16999999999999</v>
      </c>
      <c r="AE32" s="52">
        <v>1167.3800000000001</v>
      </c>
      <c r="AF32" s="52">
        <v>58.58</v>
      </c>
      <c r="AG32" s="51">
        <f t="shared" si="10"/>
        <v>14761.72</v>
      </c>
      <c r="AI32" s="41">
        <v>1.0000000002037268E-2</v>
      </c>
    </row>
    <row r="33" spans="1:35" x14ac:dyDescent="0.3">
      <c r="A33" s="2" t="s">
        <v>693</v>
      </c>
      <c r="B33" s="3">
        <v>6007033</v>
      </c>
      <c r="C33" s="1">
        <v>145582</v>
      </c>
      <c r="D33" s="18">
        <v>4</v>
      </c>
      <c r="E33" s="59">
        <v>2.5</v>
      </c>
      <c r="F33" s="18">
        <v>7476</v>
      </c>
      <c r="G33" s="18">
        <v>11652</v>
      </c>
      <c r="H33" s="18">
        <v>9462.6</v>
      </c>
      <c r="I33" s="18">
        <f t="shared" si="3"/>
        <v>28590.6</v>
      </c>
      <c r="J33" s="18">
        <f t="shared" si="4"/>
        <v>7147.65</v>
      </c>
      <c r="K33" s="18">
        <f t="shared" si="5"/>
        <v>17869.125</v>
      </c>
      <c r="L33" s="17">
        <f t="shared" si="6"/>
        <v>2.4413804567422208E-3</v>
      </c>
      <c r="M33" s="16">
        <f t="shared" si="7"/>
        <v>42724.157992988861</v>
      </c>
      <c r="N33" s="18">
        <f t="shared" si="8"/>
        <v>7147.65</v>
      </c>
      <c r="O33" s="16">
        <v>5.9773713028742117</v>
      </c>
      <c r="P33" s="16">
        <f t="shared" si="9"/>
        <v>42724.160000000003</v>
      </c>
      <c r="Q33" s="41"/>
      <c r="R33" s="58">
        <v>11171.700000000004</v>
      </c>
      <c r="S33" s="58">
        <v>3643.99</v>
      </c>
      <c r="T33" s="58">
        <v>1467.38</v>
      </c>
      <c r="U33" s="58">
        <v>0</v>
      </c>
      <c r="V33" s="58">
        <v>3155.69</v>
      </c>
      <c r="W33" s="58">
        <v>377.83</v>
      </c>
      <c r="X33" s="58">
        <v>5495.48</v>
      </c>
      <c r="Y33" s="58">
        <v>0</v>
      </c>
      <c r="Z33" s="58">
        <v>4877.54</v>
      </c>
      <c r="AA33" s="58">
        <v>6318.08</v>
      </c>
      <c r="AB33" s="58">
        <v>46.32</v>
      </c>
      <c r="AC33" s="58">
        <v>0</v>
      </c>
      <c r="AD33" s="58">
        <v>866.72</v>
      </c>
      <c r="AE33" s="58">
        <v>4657.87</v>
      </c>
      <c r="AF33" s="58">
        <v>645.55999999999995</v>
      </c>
      <c r="AG33" s="41">
        <f t="shared" si="10"/>
        <v>42724.160000000003</v>
      </c>
      <c r="AI33" s="41">
        <v>-9.9999999947613105E-3</v>
      </c>
    </row>
    <row r="34" spans="1:35" x14ac:dyDescent="0.3">
      <c r="A34" s="2" t="s">
        <v>692</v>
      </c>
      <c r="B34" s="3">
        <v>6014500</v>
      </c>
      <c r="C34" s="1">
        <v>145888</v>
      </c>
      <c r="D34" s="18">
        <v>5</v>
      </c>
      <c r="E34" s="59">
        <v>3.5</v>
      </c>
      <c r="F34" s="18">
        <v>9458</v>
      </c>
      <c r="G34" s="18">
        <v>28937</v>
      </c>
      <c r="H34" s="18">
        <v>9033.36</v>
      </c>
      <c r="I34" s="18">
        <f t="shared" si="3"/>
        <v>47428.36</v>
      </c>
      <c r="J34" s="18">
        <f t="shared" si="4"/>
        <v>11857.09</v>
      </c>
      <c r="K34" s="18">
        <f t="shared" si="5"/>
        <v>41499.815000000002</v>
      </c>
      <c r="L34" s="17">
        <f t="shared" si="6"/>
        <v>5.6699383601277438E-3</v>
      </c>
      <c r="M34" s="16">
        <f t="shared" si="7"/>
        <v>99223.921302235511</v>
      </c>
      <c r="N34" s="18">
        <f t="shared" si="8"/>
        <v>11857.09</v>
      </c>
      <c r="O34" s="16">
        <v>8.3683198240239083</v>
      </c>
      <c r="P34" s="16">
        <f t="shared" si="9"/>
        <v>99223.92</v>
      </c>
      <c r="Q34" s="41"/>
      <c r="R34" s="58">
        <v>19786.900000000009</v>
      </c>
      <c r="S34" s="58">
        <v>5649.87</v>
      </c>
      <c r="T34" s="58">
        <v>3233.52</v>
      </c>
      <c r="U34" s="58">
        <v>0</v>
      </c>
      <c r="V34" s="58">
        <v>4085.83</v>
      </c>
      <c r="W34" s="58">
        <v>646.70000000000005</v>
      </c>
      <c r="X34" s="58">
        <v>5282.59</v>
      </c>
      <c r="Y34" s="58">
        <v>0</v>
      </c>
      <c r="Z34" s="58">
        <v>11309.78</v>
      </c>
      <c r="AA34" s="58">
        <v>17037.900000000001</v>
      </c>
      <c r="AB34" s="58">
        <v>9500.1299999999992</v>
      </c>
      <c r="AC34" s="58">
        <v>0</v>
      </c>
      <c r="AD34" s="58">
        <v>2428.9</v>
      </c>
      <c r="AE34" s="58">
        <v>17680.169999999998</v>
      </c>
      <c r="AF34" s="58">
        <v>2581.63</v>
      </c>
      <c r="AG34" s="41">
        <f t="shared" si="10"/>
        <v>99223.92</v>
      </c>
      <c r="AI34" s="41">
        <v>1.0000000009313226E-2</v>
      </c>
    </row>
    <row r="35" spans="1:35" x14ac:dyDescent="0.3">
      <c r="A35" s="2" t="s">
        <v>691</v>
      </c>
      <c r="B35" s="3">
        <v>6014922</v>
      </c>
      <c r="C35" s="1">
        <v>145963</v>
      </c>
      <c r="D35" s="18">
        <v>5</v>
      </c>
      <c r="E35" s="59">
        <v>3.5</v>
      </c>
      <c r="F35" s="18">
        <v>5854</v>
      </c>
      <c r="G35" s="18">
        <v>21006</v>
      </c>
      <c r="H35" s="18">
        <v>3961</v>
      </c>
      <c r="I35" s="18">
        <f t="shared" si="3"/>
        <v>30821</v>
      </c>
      <c r="J35" s="18">
        <f t="shared" si="4"/>
        <v>7705.25</v>
      </c>
      <c r="K35" s="18">
        <f t="shared" si="5"/>
        <v>26968.375</v>
      </c>
      <c r="L35" s="17">
        <f t="shared" si="6"/>
        <v>3.6845712185177219E-3</v>
      </c>
      <c r="M35" s="16">
        <f t="shared" si="7"/>
        <v>64479.996324060136</v>
      </c>
      <c r="N35" s="18">
        <f t="shared" si="8"/>
        <v>7705.25</v>
      </c>
      <c r="O35" s="16">
        <v>8.3683198240239083</v>
      </c>
      <c r="P35" s="16">
        <f t="shared" si="9"/>
        <v>64480</v>
      </c>
      <c r="Q35" s="41"/>
      <c r="R35" s="58">
        <v>12247.029999999999</v>
      </c>
      <c r="S35" s="58">
        <v>3485.41</v>
      </c>
      <c r="T35" s="58">
        <v>1207.1300000000001</v>
      </c>
      <c r="U35" s="58">
        <v>0</v>
      </c>
      <c r="V35" s="58">
        <v>127.62</v>
      </c>
      <c r="W35" s="58">
        <v>0</v>
      </c>
      <c r="X35" s="58">
        <v>3466.58</v>
      </c>
      <c r="Y35" s="58">
        <v>0</v>
      </c>
      <c r="Z35" s="58">
        <v>6581.68</v>
      </c>
      <c r="AA35" s="58">
        <v>9736.5400000000009</v>
      </c>
      <c r="AB35" s="58">
        <v>14987.66</v>
      </c>
      <c r="AC35" s="58">
        <v>0</v>
      </c>
      <c r="AD35" s="58">
        <v>1077.42</v>
      </c>
      <c r="AE35" s="58">
        <v>8805.57</v>
      </c>
      <c r="AF35" s="58">
        <v>2757.36</v>
      </c>
      <c r="AG35" s="41">
        <f t="shared" si="10"/>
        <v>64479.999999999993</v>
      </c>
      <c r="AI35" s="41">
        <v>-1.0000000002037268E-2</v>
      </c>
    </row>
    <row r="36" spans="1:35" x14ac:dyDescent="0.3">
      <c r="A36" s="2" t="s">
        <v>690</v>
      </c>
      <c r="B36" s="3">
        <v>6016695</v>
      </c>
      <c r="C36" s="1">
        <v>146153</v>
      </c>
      <c r="D36" s="18">
        <v>5</v>
      </c>
      <c r="E36" s="59">
        <v>3.5</v>
      </c>
      <c r="F36" s="18">
        <v>2715</v>
      </c>
      <c r="G36" s="18">
        <v>2935</v>
      </c>
      <c r="H36" s="18">
        <v>3018.96</v>
      </c>
      <c r="I36" s="18">
        <f t="shared" si="3"/>
        <v>8668.9599999999991</v>
      </c>
      <c r="J36" s="18">
        <f t="shared" si="4"/>
        <v>2167.2399999999998</v>
      </c>
      <c r="K36" s="18">
        <f t="shared" si="5"/>
        <v>7585.3399999999992</v>
      </c>
      <c r="L36" s="17">
        <f t="shared" si="6"/>
        <v>1.0363518545952887E-3</v>
      </c>
      <c r="M36" s="16">
        <f t="shared" si="7"/>
        <v>18136.157455417553</v>
      </c>
      <c r="N36" s="18">
        <f t="shared" si="8"/>
        <v>2167.2399999999998</v>
      </c>
      <c r="O36" s="16">
        <v>8.3683198240239083</v>
      </c>
      <c r="P36" s="16">
        <f t="shared" si="9"/>
        <v>18136.16</v>
      </c>
      <c r="Q36" s="41"/>
      <c r="R36" s="58">
        <v>5680</v>
      </c>
      <c r="S36" s="58">
        <v>1386.55</v>
      </c>
      <c r="T36" s="58">
        <v>1581.61</v>
      </c>
      <c r="U36" s="58">
        <v>0</v>
      </c>
      <c r="V36" s="58">
        <v>1335.58</v>
      </c>
      <c r="W36" s="58">
        <v>161.68</v>
      </c>
      <c r="X36" s="58">
        <v>1850.49</v>
      </c>
      <c r="Y36" s="58">
        <v>0</v>
      </c>
      <c r="Z36" s="58">
        <v>2636.02</v>
      </c>
      <c r="AA36" s="58">
        <v>248.96</v>
      </c>
      <c r="AB36" s="58">
        <v>0</v>
      </c>
      <c r="AC36" s="58">
        <v>0</v>
      </c>
      <c r="AD36" s="58">
        <v>445.61</v>
      </c>
      <c r="AE36" s="58">
        <v>2809.66</v>
      </c>
      <c r="AF36" s="58">
        <v>0</v>
      </c>
      <c r="AG36" s="41">
        <f t="shared" si="10"/>
        <v>18136.16</v>
      </c>
      <c r="AI36" s="41">
        <v>0</v>
      </c>
    </row>
    <row r="37" spans="1:35" x14ac:dyDescent="0.3">
      <c r="A37" s="57" t="s">
        <v>689</v>
      </c>
      <c r="B37" s="23">
        <v>6006886</v>
      </c>
      <c r="C37" s="22">
        <v>145869</v>
      </c>
      <c r="D37" s="54">
        <v>5</v>
      </c>
      <c r="E37" s="56">
        <v>3.5</v>
      </c>
      <c r="F37" s="54">
        <v>129</v>
      </c>
      <c r="G37" s="54">
        <v>1063</v>
      </c>
      <c r="H37" s="54">
        <v>395.64</v>
      </c>
      <c r="I37" s="54">
        <f t="shared" si="3"/>
        <v>1587.6399999999999</v>
      </c>
      <c r="J37" s="54">
        <f t="shared" si="4"/>
        <v>396.90999999999997</v>
      </c>
      <c r="K37" s="54">
        <f t="shared" si="5"/>
        <v>1389.1849999999999</v>
      </c>
      <c r="L37" s="55">
        <f t="shared" si="6"/>
        <v>1.8979827550590428E-4</v>
      </c>
      <c r="M37" s="53">
        <f t="shared" si="7"/>
        <v>3321.4698213533247</v>
      </c>
      <c r="N37" s="54">
        <f t="shared" si="8"/>
        <v>396.90999999999997</v>
      </c>
      <c r="O37" s="53">
        <v>8.3683198240239083</v>
      </c>
      <c r="P37" s="53">
        <f t="shared" si="9"/>
        <v>3321.47</v>
      </c>
      <c r="Q37" s="41"/>
      <c r="R37" s="52">
        <v>269.88</v>
      </c>
      <c r="S37" s="52">
        <v>0</v>
      </c>
      <c r="T37" s="52">
        <v>673.06</v>
      </c>
      <c r="U37" s="52">
        <v>0</v>
      </c>
      <c r="V37" s="52">
        <v>154.65</v>
      </c>
      <c r="W37" s="52">
        <v>0</v>
      </c>
      <c r="X37" s="52">
        <v>0</v>
      </c>
      <c r="Y37" s="52">
        <v>0</v>
      </c>
      <c r="Z37" s="52">
        <v>571.14</v>
      </c>
      <c r="AA37" s="52">
        <v>0</v>
      </c>
      <c r="AB37" s="52">
        <v>1098.3399999999999</v>
      </c>
      <c r="AC37" s="52">
        <v>0</v>
      </c>
      <c r="AD37" s="52">
        <v>0</v>
      </c>
      <c r="AE37" s="52">
        <v>0</v>
      </c>
      <c r="AF37" s="52">
        <v>554.4</v>
      </c>
      <c r="AG37" s="51">
        <f t="shared" si="10"/>
        <v>3321.47</v>
      </c>
      <c r="AI37" s="41">
        <v>0</v>
      </c>
    </row>
    <row r="38" spans="1:35" x14ac:dyDescent="0.3">
      <c r="A38" s="2" t="s">
        <v>688</v>
      </c>
      <c r="B38" s="3">
        <v>6005193</v>
      </c>
      <c r="C38" s="1">
        <v>145450</v>
      </c>
      <c r="D38" s="18">
        <v>4</v>
      </c>
      <c r="E38" s="59">
        <v>2.5</v>
      </c>
      <c r="F38" s="18">
        <v>4198</v>
      </c>
      <c r="G38" s="18">
        <v>36584</v>
      </c>
      <c r="H38" s="18">
        <v>3680.04</v>
      </c>
      <c r="I38" s="18">
        <f t="shared" si="3"/>
        <v>44462.04</v>
      </c>
      <c r="J38" s="18">
        <f t="shared" si="4"/>
        <v>11115.51</v>
      </c>
      <c r="K38" s="18">
        <f t="shared" si="5"/>
        <v>27788.775000000001</v>
      </c>
      <c r="L38" s="17">
        <f t="shared" si="6"/>
        <v>3.7966588851892197E-3</v>
      </c>
      <c r="M38" s="16">
        <f t="shared" si="7"/>
        <v>66441.530490811347</v>
      </c>
      <c r="N38" s="18">
        <f t="shared" si="8"/>
        <v>11115.51</v>
      </c>
      <c r="O38" s="16">
        <v>5.9773713028742117</v>
      </c>
      <c r="P38" s="16">
        <f t="shared" si="9"/>
        <v>66441.53</v>
      </c>
      <c r="Q38" s="41"/>
      <c r="R38" s="58">
        <v>6273.25</v>
      </c>
      <c r="S38" s="58">
        <v>2875.77</v>
      </c>
      <c r="T38" s="58">
        <v>302.51</v>
      </c>
      <c r="U38" s="58">
        <v>0</v>
      </c>
      <c r="V38" s="58">
        <v>746.87</v>
      </c>
      <c r="W38" s="58">
        <v>230.97</v>
      </c>
      <c r="X38" s="58">
        <v>1343.12</v>
      </c>
      <c r="Y38" s="58">
        <v>0</v>
      </c>
      <c r="Z38" s="58">
        <v>10602.36</v>
      </c>
      <c r="AA38" s="58">
        <v>17482.32</v>
      </c>
      <c r="AB38" s="58">
        <v>7461.25</v>
      </c>
      <c r="AC38" s="58">
        <v>0</v>
      </c>
      <c r="AD38" s="58">
        <v>1812.64</v>
      </c>
      <c r="AE38" s="58">
        <v>12528.57</v>
      </c>
      <c r="AF38" s="58">
        <v>4781.8999999999996</v>
      </c>
      <c r="AG38" s="41">
        <f t="shared" si="10"/>
        <v>66441.53</v>
      </c>
      <c r="AI38" s="41">
        <v>0</v>
      </c>
    </row>
    <row r="39" spans="1:35" x14ac:dyDescent="0.3">
      <c r="A39" s="2" t="s">
        <v>687</v>
      </c>
      <c r="B39" s="3">
        <v>6009849</v>
      </c>
      <c r="C39" s="1">
        <v>145126</v>
      </c>
      <c r="D39" s="18">
        <v>5</v>
      </c>
      <c r="E39" s="59">
        <v>3.5</v>
      </c>
      <c r="F39" s="18">
        <v>5575</v>
      </c>
      <c r="G39" s="18">
        <v>10724</v>
      </c>
      <c r="H39" s="18">
        <v>3229.8</v>
      </c>
      <c r="I39" s="18">
        <f t="shared" si="3"/>
        <v>19528.8</v>
      </c>
      <c r="J39" s="18">
        <f t="shared" si="4"/>
        <v>4882.2</v>
      </c>
      <c r="K39" s="18">
        <f t="shared" si="5"/>
        <v>17087.7</v>
      </c>
      <c r="L39" s="17">
        <f t="shared" si="6"/>
        <v>2.3346177739913985E-3</v>
      </c>
      <c r="M39" s="16">
        <f t="shared" si="7"/>
        <v>40855.811044849477</v>
      </c>
      <c r="N39" s="18">
        <f t="shared" si="8"/>
        <v>4882.2</v>
      </c>
      <c r="O39" s="16">
        <v>8.3683198240239083</v>
      </c>
      <c r="P39" s="16">
        <f t="shared" si="9"/>
        <v>40855.81</v>
      </c>
      <c r="Q39" s="41"/>
      <c r="R39" s="58">
        <v>11663.360000000002</v>
      </c>
      <c r="S39" s="58">
        <v>2013.92</v>
      </c>
      <c r="T39" s="58">
        <v>1521.86</v>
      </c>
      <c r="U39" s="58">
        <v>0</v>
      </c>
      <c r="V39" s="58">
        <v>1282.8599999999999</v>
      </c>
      <c r="W39" s="58">
        <v>323.35000000000002</v>
      </c>
      <c r="X39" s="58">
        <v>1615</v>
      </c>
      <c r="Y39" s="58">
        <v>0</v>
      </c>
      <c r="Z39" s="58">
        <v>5981.26</v>
      </c>
      <c r="AA39" s="58">
        <v>4993.79</v>
      </c>
      <c r="AB39" s="58">
        <v>1280.3499999999999</v>
      </c>
      <c r="AC39" s="58">
        <v>0</v>
      </c>
      <c r="AD39" s="58">
        <v>1236.42</v>
      </c>
      <c r="AE39" s="58">
        <v>6972.9</v>
      </c>
      <c r="AF39" s="58">
        <v>1970.74</v>
      </c>
      <c r="AG39" s="41">
        <f t="shared" si="10"/>
        <v>40855.81</v>
      </c>
      <c r="AI39" s="41">
        <v>1.0000000002037268E-2</v>
      </c>
    </row>
    <row r="40" spans="1:35" x14ac:dyDescent="0.3">
      <c r="A40" s="2" t="s">
        <v>686</v>
      </c>
      <c r="B40" s="3">
        <v>6005714</v>
      </c>
      <c r="C40" s="1">
        <v>145872</v>
      </c>
      <c r="D40" s="18">
        <v>5</v>
      </c>
      <c r="E40" s="59">
        <v>3.5</v>
      </c>
      <c r="F40" s="18">
        <v>10019</v>
      </c>
      <c r="G40" s="18">
        <v>25315</v>
      </c>
      <c r="H40" s="18">
        <v>8074.08</v>
      </c>
      <c r="I40" s="18">
        <f t="shared" si="3"/>
        <v>43408.08</v>
      </c>
      <c r="J40" s="18">
        <f t="shared" si="4"/>
        <v>10852.02</v>
      </c>
      <c r="K40" s="18">
        <f t="shared" si="5"/>
        <v>37982.07</v>
      </c>
      <c r="L40" s="17">
        <f t="shared" si="6"/>
        <v>5.1893242340973608E-3</v>
      </c>
      <c r="M40" s="16">
        <f t="shared" si="7"/>
        <v>90813.17409670382</v>
      </c>
      <c r="N40" s="18">
        <f t="shared" si="8"/>
        <v>10852.02</v>
      </c>
      <c r="O40" s="16">
        <v>8.3683198240239083</v>
      </c>
      <c r="P40" s="16">
        <f t="shared" si="9"/>
        <v>90813.17</v>
      </c>
      <c r="Q40" s="41"/>
      <c r="R40" s="58">
        <v>20960.55</v>
      </c>
      <c r="S40" s="58">
        <v>463.94</v>
      </c>
      <c r="T40" s="58">
        <v>2597.36</v>
      </c>
      <c r="U40" s="58">
        <v>0</v>
      </c>
      <c r="V40" s="58">
        <v>9129.42</v>
      </c>
      <c r="W40" s="58">
        <v>815.41</v>
      </c>
      <c r="X40" s="58">
        <v>3885.49</v>
      </c>
      <c r="Y40" s="58">
        <v>0</v>
      </c>
      <c r="Z40" s="58">
        <v>15042.05</v>
      </c>
      <c r="AA40" s="58">
        <v>21682.32</v>
      </c>
      <c r="AB40" s="58">
        <v>763.61</v>
      </c>
      <c r="AC40" s="58">
        <v>0</v>
      </c>
      <c r="AD40" s="58">
        <v>3041.88</v>
      </c>
      <c r="AE40" s="58">
        <v>10207.26</v>
      </c>
      <c r="AF40" s="58">
        <v>2223.88</v>
      </c>
      <c r="AG40" s="41">
        <f t="shared" si="10"/>
        <v>90813.170000000013</v>
      </c>
      <c r="AI40" s="41">
        <v>0</v>
      </c>
    </row>
    <row r="41" spans="1:35" x14ac:dyDescent="0.3">
      <c r="A41" s="2" t="s">
        <v>685</v>
      </c>
      <c r="B41" s="3">
        <v>6014765</v>
      </c>
      <c r="C41" s="1">
        <v>145984</v>
      </c>
      <c r="D41" s="18">
        <v>5</v>
      </c>
      <c r="E41" s="59">
        <v>3.5</v>
      </c>
      <c r="F41" s="18">
        <v>2364</v>
      </c>
      <c r="G41" s="18">
        <v>2207</v>
      </c>
      <c r="H41" s="18">
        <v>1257</v>
      </c>
      <c r="I41" s="18">
        <f t="shared" si="3"/>
        <v>5828</v>
      </c>
      <c r="J41" s="18">
        <f t="shared" si="4"/>
        <v>1457</v>
      </c>
      <c r="K41" s="18">
        <f t="shared" si="5"/>
        <v>5099.5</v>
      </c>
      <c r="L41" s="17">
        <f t="shared" si="6"/>
        <v>6.9672239906301819E-4</v>
      </c>
      <c r="M41" s="16">
        <f t="shared" si="7"/>
        <v>12192.641983602818</v>
      </c>
      <c r="N41" s="18">
        <f t="shared" si="8"/>
        <v>1457</v>
      </c>
      <c r="O41" s="16">
        <v>8.3683198240239083</v>
      </c>
      <c r="P41" s="16">
        <f t="shared" si="9"/>
        <v>12192.64</v>
      </c>
      <c r="Q41" s="41"/>
      <c r="R41" s="58">
        <v>4945.68</v>
      </c>
      <c r="S41" s="58">
        <v>698.75</v>
      </c>
      <c r="T41" s="58">
        <v>652.73</v>
      </c>
      <c r="U41" s="58">
        <v>0</v>
      </c>
      <c r="V41" s="58">
        <v>127.62</v>
      </c>
      <c r="W41" s="58">
        <v>127.62</v>
      </c>
      <c r="X41" s="58">
        <v>1023.03</v>
      </c>
      <c r="Y41" s="58">
        <v>0</v>
      </c>
      <c r="Z41" s="58">
        <v>1914.25</v>
      </c>
      <c r="AA41" s="58">
        <v>284.52</v>
      </c>
      <c r="AB41" s="58">
        <v>380.76</v>
      </c>
      <c r="AC41" s="58">
        <v>0</v>
      </c>
      <c r="AD41" s="58">
        <v>506.28</v>
      </c>
      <c r="AE41" s="58">
        <v>58.58</v>
      </c>
      <c r="AF41" s="58">
        <v>1472.82</v>
      </c>
      <c r="AG41" s="41">
        <f t="shared" si="10"/>
        <v>12192.640000000001</v>
      </c>
      <c r="AI41" s="41">
        <v>0</v>
      </c>
    </row>
    <row r="42" spans="1:35" x14ac:dyDescent="0.3">
      <c r="A42" s="57" t="s">
        <v>684</v>
      </c>
      <c r="B42" s="23">
        <v>6014773</v>
      </c>
      <c r="C42" s="22">
        <v>146008</v>
      </c>
      <c r="D42" s="54">
        <v>4</v>
      </c>
      <c r="E42" s="56">
        <v>2.5</v>
      </c>
      <c r="F42" s="54">
        <v>1888</v>
      </c>
      <c r="G42" s="54">
        <v>4778</v>
      </c>
      <c r="H42" s="54">
        <v>2763.6</v>
      </c>
      <c r="I42" s="54">
        <f t="shared" si="3"/>
        <v>9429.6</v>
      </c>
      <c r="J42" s="54">
        <f t="shared" si="4"/>
        <v>2357.4</v>
      </c>
      <c r="K42" s="54">
        <f t="shared" si="5"/>
        <v>5893.5</v>
      </c>
      <c r="L42" s="55">
        <f t="shared" si="6"/>
        <v>8.0520314910832388E-4</v>
      </c>
      <c r="M42" s="53">
        <f t="shared" si="7"/>
        <v>14091.055109395667</v>
      </c>
      <c r="N42" s="54">
        <f t="shared" si="8"/>
        <v>2357.4</v>
      </c>
      <c r="O42" s="53">
        <v>5.9773713028742117</v>
      </c>
      <c r="P42" s="53">
        <f t="shared" si="9"/>
        <v>14091.06</v>
      </c>
      <c r="Q42" s="41"/>
      <c r="R42" s="52">
        <v>2821.32</v>
      </c>
      <c r="S42" s="52">
        <v>1493.75</v>
      </c>
      <c r="T42" s="52">
        <v>837.25</v>
      </c>
      <c r="U42" s="52">
        <v>0</v>
      </c>
      <c r="V42" s="52">
        <v>1422.2</v>
      </c>
      <c r="W42" s="52">
        <v>0</v>
      </c>
      <c r="X42" s="52">
        <v>376.57</v>
      </c>
      <c r="Y42" s="52">
        <v>0</v>
      </c>
      <c r="Z42" s="52">
        <v>1540.67</v>
      </c>
      <c r="AA42" s="52">
        <v>3135.13</v>
      </c>
      <c r="AB42" s="52">
        <v>0</v>
      </c>
      <c r="AC42" s="52">
        <v>0</v>
      </c>
      <c r="AD42" s="52">
        <v>364.62</v>
      </c>
      <c r="AE42" s="52">
        <v>1343.41</v>
      </c>
      <c r="AF42" s="52">
        <v>756.14</v>
      </c>
      <c r="AG42" s="51">
        <f t="shared" si="10"/>
        <v>14091.06</v>
      </c>
      <c r="AI42" s="41">
        <v>0</v>
      </c>
    </row>
    <row r="43" spans="1:35" x14ac:dyDescent="0.3">
      <c r="A43" s="2" t="s">
        <v>683</v>
      </c>
      <c r="B43" s="3">
        <v>6007165</v>
      </c>
      <c r="C43" s="1">
        <v>145259</v>
      </c>
      <c r="D43" s="18">
        <v>5</v>
      </c>
      <c r="E43" s="59">
        <v>3.5</v>
      </c>
      <c r="F43" s="18">
        <v>6154</v>
      </c>
      <c r="G43" s="18">
        <v>35382</v>
      </c>
      <c r="H43" s="18">
        <v>42</v>
      </c>
      <c r="I43" s="18">
        <f t="shared" si="3"/>
        <v>41578</v>
      </c>
      <c r="J43" s="18">
        <f t="shared" si="4"/>
        <v>10394.5</v>
      </c>
      <c r="K43" s="18">
        <f t="shared" si="5"/>
        <v>36380.75</v>
      </c>
      <c r="L43" s="17">
        <f t="shared" si="6"/>
        <v>4.9705428806180799E-3</v>
      </c>
      <c r="M43" s="16">
        <f t="shared" si="7"/>
        <v>86984.500410816399</v>
      </c>
      <c r="N43" s="18">
        <f t="shared" si="8"/>
        <v>10394.5</v>
      </c>
      <c r="O43" s="16">
        <v>8.3683198240239083</v>
      </c>
      <c r="P43" s="16">
        <f t="shared" si="9"/>
        <v>86984.5</v>
      </c>
      <c r="Q43" s="41"/>
      <c r="R43" s="58">
        <v>12874.650000000005</v>
      </c>
      <c r="S43" s="58">
        <v>52.72</v>
      </c>
      <c r="T43" s="58">
        <v>0</v>
      </c>
      <c r="U43" s="58">
        <v>0</v>
      </c>
      <c r="V43" s="58">
        <v>0</v>
      </c>
      <c r="W43" s="58">
        <v>0</v>
      </c>
      <c r="X43" s="58">
        <v>35.15</v>
      </c>
      <c r="Y43" s="58">
        <v>0</v>
      </c>
      <c r="Z43" s="58">
        <v>10510.61</v>
      </c>
      <c r="AA43" s="58">
        <v>44000.63</v>
      </c>
      <c r="AB43" s="58">
        <v>0</v>
      </c>
      <c r="AC43" s="58">
        <v>0</v>
      </c>
      <c r="AD43" s="58">
        <v>2717.61</v>
      </c>
      <c r="AE43" s="58">
        <v>11876.74</v>
      </c>
      <c r="AF43" s="58">
        <v>4916.3900000000003</v>
      </c>
      <c r="AG43" s="41">
        <f t="shared" si="10"/>
        <v>86984.500000000015</v>
      </c>
      <c r="AI43" s="41">
        <v>-9.9999999947613105E-3</v>
      </c>
    </row>
    <row r="44" spans="1:35" x14ac:dyDescent="0.3">
      <c r="A44" s="2" t="s">
        <v>682</v>
      </c>
      <c r="B44" s="3">
        <v>6001366</v>
      </c>
      <c r="C44" s="1">
        <v>145403</v>
      </c>
      <c r="D44" s="18">
        <v>5</v>
      </c>
      <c r="E44" s="59">
        <v>3.5</v>
      </c>
      <c r="F44" s="18">
        <v>7661</v>
      </c>
      <c r="G44" s="18">
        <v>29021</v>
      </c>
      <c r="H44" s="18">
        <v>6701</v>
      </c>
      <c r="I44" s="18">
        <f t="shared" si="3"/>
        <v>43383</v>
      </c>
      <c r="J44" s="18">
        <f t="shared" si="4"/>
        <v>10845.75</v>
      </c>
      <c r="K44" s="18">
        <f t="shared" si="5"/>
        <v>37960.125</v>
      </c>
      <c r="L44" s="17">
        <f t="shared" si="6"/>
        <v>5.1863259846518395E-3</v>
      </c>
      <c r="M44" s="16">
        <f t="shared" si="7"/>
        <v>90760.704731407197</v>
      </c>
      <c r="N44" s="18">
        <f t="shared" si="8"/>
        <v>10845.75</v>
      </c>
      <c r="O44" s="16">
        <v>8.3683198240239083</v>
      </c>
      <c r="P44" s="16">
        <f t="shared" si="9"/>
        <v>90760.7</v>
      </c>
      <c r="Q44" s="41"/>
      <c r="R44" s="58">
        <v>16027.42</v>
      </c>
      <c r="S44" s="58">
        <v>4916.3900000000003</v>
      </c>
      <c r="T44" s="58">
        <v>2027.23</v>
      </c>
      <c r="U44" s="58">
        <v>0</v>
      </c>
      <c r="V44" s="58">
        <v>527.20000000000005</v>
      </c>
      <c r="W44" s="58">
        <v>769.89</v>
      </c>
      <c r="X44" s="58">
        <v>5778.32</v>
      </c>
      <c r="Y44" s="58">
        <v>0</v>
      </c>
      <c r="Z44" s="58">
        <v>16232.45</v>
      </c>
      <c r="AA44" s="58">
        <v>13508.56</v>
      </c>
      <c r="AB44" s="58">
        <v>8117.27</v>
      </c>
      <c r="AC44" s="58">
        <v>0</v>
      </c>
      <c r="AD44" s="58">
        <v>3284.57</v>
      </c>
      <c r="AE44" s="58">
        <v>10556.63</v>
      </c>
      <c r="AF44" s="58">
        <v>9014.77</v>
      </c>
      <c r="AG44" s="41">
        <f t="shared" si="10"/>
        <v>90760.700000000012</v>
      </c>
      <c r="AI44" s="41">
        <v>0</v>
      </c>
    </row>
    <row r="45" spans="1:35" x14ac:dyDescent="0.3">
      <c r="A45" s="2" t="s">
        <v>681</v>
      </c>
      <c r="B45" s="3">
        <v>6008304</v>
      </c>
      <c r="C45" s="1">
        <v>145453</v>
      </c>
      <c r="D45" s="18">
        <v>5</v>
      </c>
      <c r="E45" s="59">
        <v>3.5</v>
      </c>
      <c r="F45" s="18">
        <v>6503</v>
      </c>
      <c r="G45" s="18">
        <v>36002</v>
      </c>
      <c r="H45" s="18">
        <v>409.92</v>
      </c>
      <c r="I45" s="18">
        <f t="shared" si="3"/>
        <v>42914.92</v>
      </c>
      <c r="J45" s="18">
        <f t="shared" si="4"/>
        <v>10728.73</v>
      </c>
      <c r="K45" s="18">
        <f t="shared" si="5"/>
        <v>37550.555</v>
      </c>
      <c r="L45" s="17">
        <f t="shared" si="6"/>
        <v>5.1303682254628521E-3</v>
      </c>
      <c r="M45" s="16">
        <f t="shared" si="7"/>
        <v>89781.443945599909</v>
      </c>
      <c r="N45" s="18">
        <f t="shared" si="8"/>
        <v>10728.73</v>
      </c>
      <c r="O45" s="16">
        <v>8.3683198240239083</v>
      </c>
      <c r="P45" s="16">
        <f t="shared" si="9"/>
        <v>89781.440000000002</v>
      </c>
      <c r="Q45" s="41"/>
      <c r="R45" s="58">
        <v>13604.810000000009</v>
      </c>
      <c r="S45" s="58">
        <v>0</v>
      </c>
      <c r="T45" s="58">
        <v>84.35</v>
      </c>
      <c r="U45" s="58">
        <v>0</v>
      </c>
      <c r="V45" s="58">
        <v>212.64</v>
      </c>
      <c r="W45" s="58">
        <v>0</v>
      </c>
      <c r="X45" s="58">
        <v>560.59</v>
      </c>
      <c r="Y45" s="58">
        <v>0</v>
      </c>
      <c r="Z45" s="58">
        <v>17732.47</v>
      </c>
      <c r="AA45" s="58">
        <v>25167.72</v>
      </c>
      <c r="AB45" s="58">
        <v>0</v>
      </c>
      <c r="AC45" s="58">
        <v>0</v>
      </c>
      <c r="AD45" s="58">
        <v>4048.17</v>
      </c>
      <c r="AE45" s="58">
        <v>26759.79</v>
      </c>
      <c r="AF45" s="58">
        <v>1610.9</v>
      </c>
      <c r="AG45" s="41">
        <f t="shared" si="10"/>
        <v>89781.440000000002</v>
      </c>
      <c r="AI45" s="41">
        <v>1.0000000009313226E-2</v>
      </c>
    </row>
    <row r="46" spans="1:35" x14ac:dyDescent="0.3">
      <c r="A46" s="2" t="s">
        <v>680</v>
      </c>
      <c r="B46" s="3">
        <v>6013353</v>
      </c>
      <c r="C46" s="1">
        <v>145736</v>
      </c>
      <c r="D46" s="18">
        <v>5</v>
      </c>
      <c r="E46" s="59">
        <v>3.5</v>
      </c>
      <c r="F46" s="18">
        <v>8032</v>
      </c>
      <c r="G46" s="18">
        <v>39817</v>
      </c>
      <c r="H46" s="18">
        <v>1617.84</v>
      </c>
      <c r="I46" s="18">
        <f t="shared" si="3"/>
        <v>49466.84</v>
      </c>
      <c r="J46" s="18">
        <f t="shared" si="4"/>
        <v>12366.71</v>
      </c>
      <c r="K46" s="18">
        <f t="shared" si="5"/>
        <v>43283.485000000001</v>
      </c>
      <c r="L46" s="17">
        <f t="shared" si="6"/>
        <v>5.913633397197404E-3</v>
      </c>
      <c r="M46" s="16">
        <f t="shared" si="7"/>
        <v>103488.58445095457</v>
      </c>
      <c r="N46" s="18">
        <f t="shared" si="8"/>
        <v>12366.71</v>
      </c>
      <c r="O46" s="16">
        <v>8.3683198240239083</v>
      </c>
      <c r="P46" s="16">
        <f t="shared" si="9"/>
        <v>103488.58</v>
      </c>
      <c r="Q46" s="41"/>
      <c r="R46" s="58">
        <v>16803.59</v>
      </c>
      <c r="S46" s="58">
        <v>1158.0899999999999</v>
      </c>
      <c r="T46" s="58">
        <v>557.08000000000004</v>
      </c>
      <c r="U46" s="58">
        <v>0</v>
      </c>
      <c r="V46" s="58">
        <v>1070.22</v>
      </c>
      <c r="W46" s="58">
        <v>205.61</v>
      </c>
      <c r="X46" s="58">
        <v>393.65</v>
      </c>
      <c r="Y46" s="58">
        <v>0</v>
      </c>
      <c r="Z46" s="58">
        <v>23517.07</v>
      </c>
      <c r="AA46" s="58">
        <v>14987.66</v>
      </c>
      <c r="AB46" s="58">
        <v>13732.41</v>
      </c>
      <c r="AC46" s="58">
        <v>0</v>
      </c>
      <c r="AD46" s="58">
        <v>4123.49</v>
      </c>
      <c r="AE46" s="58">
        <v>15504.4</v>
      </c>
      <c r="AF46" s="58">
        <v>11435.31</v>
      </c>
      <c r="AG46" s="41">
        <f t="shared" si="10"/>
        <v>103488.58</v>
      </c>
      <c r="AI46" s="41">
        <v>0</v>
      </c>
    </row>
    <row r="47" spans="1:35" x14ac:dyDescent="0.3">
      <c r="A47" s="57" t="s">
        <v>679</v>
      </c>
      <c r="B47" s="23">
        <v>6000459</v>
      </c>
      <c r="C47" s="22">
        <v>145379</v>
      </c>
      <c r="D47" s="54">
        <v>5</v>
      </c>
      <c r="E47" s="56">
        <v>3.5</v>
      </c>
      <c r="F47" s="54">
        <v>7998</v>
      </c>
      <c r="G47" s="54">
        <v>27353</v>
      </c>
      <c r="H47" s="54">
        <v>6647.76</v>
      </c>
      <c r="I47" s="54">
        <f t="shared" si="3"/>
        <v>41998.76</v>
      </c>
      <c r="J47" s="54">
        <f t="shared" si="4"/>
        <v>10499.69</v>
      </c>
      <c r="K47" s="54">
        <f t="shared" si="5"/>
        <v>36748.915000000001</v>
      </c>
      <c r="L47" s="55">
        <f t="shared" si="6"/>
        <v>5.0208436556060275E-3</v>
      </c>
      <c r="M47" s="53">
        <f t="shared" si="7"/>
        <v>87864.763973105481</v>
      </c>
      <c r="N47" s="54">
        <f t="shared" si="8"/>
        <v>10499.69</v>
      </c>
      <c r="O47" s="53">
        <v>8.3683198240239083</v>
      </c>
      <c r="P47" s="53">
        <f t="shared" si="9"/>
        <v>87864.76</v>
      </c>
      <c r="Q47" s="41"/>
      <c r="R47" s="52">
        <v>16732.439999999991</v>
      </c>
      <c r="S47" s="52">
        <v>3201.89</v>
      </c>
      <c r="T47" s="52">
        <v>2585.06</v>
      </c>
      <c r="U47" s="52">
        <v>0</v>
      </c>
      <c r="V47" s="52">
        <v>3790.6</v>
      </c>
      <c r="W47" s="52">
        <v>513.15</v>
      </c>
      <c r="X47" s="52">
        <v>3816.96</v>
      </c>
      <c r="Y47" s="52">
        <v>0</v>
      </c>
      <c r="Z47" s="52">
        <v>10970.87</v>
      </c>
      <c r="AA47" s="52">
        <v>15519.05</v>
      </c>
      <c r="AB47" s="52">
        <v>64.849999999999994</v>
      </c>
      <c r="AC47" s="52">
        <v>0</v>
      </c>
      <c r="AD47" s="52">
        <v>2058.61</v>
      </c>
      <c r="AE47" s="52">
        <v>22259.73</v>
      </c>
      <c r="AF47" s="52">
        <v>6351.55</v>
      </c>
      <c r="AG47" s="51">
        <f t="shared" si="10"/>
        <v>87864.76</v>
      </c>
      <c r="AI47" s="41">
        <v>-1.0000000009313226E-2</v>
      </c>
    </row>
    <row r="48" spans="1:35" x14ac:dyDescent="0.3">
      <c r="A48" s="2" t="s">
        <v>678</v>
      </c>
      <c r="B48" s="3">
        <v>6003529</v>
      </c>
      <c r="C48" s="1">
        <v>145886</v>
      </c>
      <c r="D48" s="18">
        <v>2</v>
      </c>
      <c r="E48" s="59">
        <v>0.75</v>
      </c>
      <c r="F48" s="18">
        <v>1665</v>
      </c>
      <c r="G48" s="18">
        <v>7330</v>
      </c>
      <c r="H48" s="18">
        <v>56.28</v>
      </c>
      <c r="I48" s="18">
        <f t="shared" si="3"/>
        <v>9051.2800000000007</v>
      </c>
      <c r="J48" s="18">
        <f t="shared" si="4"/>
        <v>2262.8200000000002</v>
      </c>
      <c r="K48" s="18">
        <f t="shared" si="5"/>
        <v>1697.1150000000002</v>
      </c>
      <c r="L48" s="17">
        <f t="shared" si="6"/>
        <v>2.3186940568405419E-4</v>
      </c>
      <c r="M48" s="16">
        <f t="shared" si="7"/>
        <v>4057.7145994709485</v>
      </c>
      <c r="N48" s="18">
        <f t="shared" si="8"/>
        <v>2262.8200000000002</v>
      </c>
      <c r="O48" s="16">
        <v>1.7932113908622638</v>
      </c>
      <c r="P48" s="16">
        <f t="shared" si="9"/>
        <v>4057.71</v>
      </c>
      <c r="Q48" s="41"/>
      <c r="R48" s="58">
        <v>746.42</v>
      </c>
      <c r="S48" s="58">
        <v>0</v>
      </c>
      <c r="T48" s="58">
        <v>0</v>
      </c>
      <c r="U48" s="58">
        <v>0</v>
      </c>
      <c r="V48" s="58">
        <v>0</v>
      </c>
      <c r="W48" s="58">
        <v>0</v>
      </c>
      <c r="X48" s="58">
        <v>0</v>
      </c>
      <c r="Y48" s="58">
        <v>25.23</v>
      </c>
      <c r="Z48" s="58">
        <v>1491.95</v>
      </c>
      <c r="AA48" s="58">
        <v>598.04</v>
      </c>
      <c r="AB48" s="58">
        <v>0</v>
      </c>
      <c r="AC48" s="58">
        <v>0</v>
      </c>
      <c r="AD48" s="58">
        <v>559.48</v>
      </c>
      <c r="AE48" s="58">
        <v>624.49</v>
      </c>
      <c r="AF48" s="58">
        <v>12.1</v>
      </c>
      <c r="AG48" s="41">
        <f t="shared" si="10"/>
        <v>4057.7099999999996</v>
      </c>
      <c r="AI48" s="41">
        <v>0</v>
      </c>
    </row>
    <row r="49" spans="1:35" x14ac:dyDescent="0.3">
      <c r="A49" s="2" t="s">
        <v>677</v>
      </c>
      <c r="B49" s="3">
        <v>6004014</v>
      </c>
      <c r="C49" s="1">
        <v>146052</v>
      </c>
      <c r="D49" s="18">
        <v>2</v>
      </c>
      <c r="E49" s="59">
        <v>0.75</v>
      </c>
      <c r="F49" s="18">
        <v>1332</v>
      </c>
      <c r="G49" s="18">
        <v>6369</v>
      </c>
      <c r="H49" s="18">
        <v>0</v>
      </c>
      <c r="I49" s="18">
        <f t="shared" si="3"/>
        <v>7701</v>
      </c>
      <c r="J49" s="18">
        <f t="shared" si="4"/>
        <v>1925.25</v>
      </c>
      <c r="K49" s="18">
        <f t="shared" si="5"/>
        <v>1443.9375</v>
      </c>
      <c r="L49" s="17">
        <f t="shared" si="6"/>
        <v>1.9727887030043277E-4</v>
      </c>
      <c r="M49" s="16">
        <f t="shared" si="7"/>
        <v>3452.3802302575737</v>
      </c>
      <c r="N49" s="18">
        <f t="shared" si="8"/>
        <v>1925.25</v>
      </c>
      <c r="O49" s="16">
        <v>1.7932113908622638</v>
      </c>
      <c r="P49" s="16">
        <f t="shared" si="9"/>
        <v>3452.38</v>
      </c>
      <c r="Q49" s="41"/>
      <c r="R49" s="58">
        <v>597.14</v>
      </c>
      <c r="S49" s="58">
        <v>0</v>
      </c>
      <c r="T49" s="58">
        <v>0</v>
      </c>
      <c r="U49" s="58">
        <v>0</v>
      </c>
      <c r="V49" s="58">
        <v>0</v>
      </c>
      <c r="W49" s="58">
        <v>0</v>
      </c>
      <c r="X49" s="58">
        <v>0</v>
      </c>
      <c r="Y49" s="58">
        <v>0</v>
      </c>
      <c r="Z49" s="58">
        <v>285.57</v>
      </c>
      <c r="AA49" s="58">
        <v>296.77999999999997</v>
      </c>
      <c r="AB49" s="58">
        <v>0</v>
      </c>
      <c r="AC49" s="58">
        <v>0</v>
      </c>
      <c r="AD49" s="58">
        <v>0</v>
      </c>
      <c r="AE49" s="58">
        <v>1977.46</v>
      </c>
      <c r="AF49" s="58">
        <v>295.43</v>
      </c>
      <c r="AG49" s="41">
        <f t="shared" si="10"/>
        <v>3452.3799999999997</v>
      </c>
      <c r="AI49" s="41">
        <v>0</v>
      </c>
    </row>
    <row r="50" spans="1:35" x14ac:dyDescent="0.3">
      <c r="A50" s="2" t="s">
        <v>676</v>
      </c>
      <c r="B50" s="3">
        <v>6000087</v>
      </c>
      <c r="C50" s="1" t="s">
        <v>675</v>
      </c>
      <c r="D50" s="18">
        <v>5</v>
      </c>
      <c r="E50" s="59">
        <v>3.5</v>
      </c>
      <c r="F50" s="18">
        <v>3350</v>
      </c>
      <c r="G50" s="18">
        <v>39788</v>
      </c>
      <c r="H50" s="18">
        <v>2530.92</v>
      </c>
      <c r="I50" s="18">
        <f t="shared" si="3"/>
        <v>45668.92</v>
      </c>
      <c r="J50" s="18">
        <f t="shared" si="4"/>
        <v>11417.23</v>
      </c>
      <c r="K50" s="18">
        <f t="shared" si="5"/>
        <v>39960.305</v>
      </c>
      <c r="L50" s="17">
        <f t="shared" si="6"/>
        <v>5.4596018368251635E-3</v>
      </c>
      <c r="M50" s="16">
        <f t="shared" si="7"/>
        <v>95543.032144440367</v>
      </c>
      <c r="N50" s="18">
        <f t="shared" si="8"/>
        <v>11417.23</v>
      </c>
      <c r="O50" s="16">
        <v>8.3683198240239083</v>
      </c>
      <c r="P50" s="16">
        <f t="shared" si="9"/>
        <v>95543.03</v>
      </c>
      <c r="Q50" s="41"/>
      <c r="R50" s="58">
        <v>7008.4499999999962</v>
      </c>
      <c r="S50" s="58">
        <v>3087.66</v>
      </c>
      <c r="T50" s="58">
        <v>0</v>
      </c>
      <c r="U50" s="58">
        <v>0</v>
      </c>
      <c r="V50" s="58">
        <v>282.93</v>
      </c>
      <c r="W50" s="58">
        <v>161.68</v>
      </c>
      <c r="X50" s="58">
        <v>1762.62</v>
      </c>
      <c r="Y50" s="58">
        <v>0</v>
      </c>
      <c r="Z50" s="58">
        <v>13393.5</v>
      </c>
      <c r="AA50" s="58">
        <v>21422.9</v>
      </c>
      <c r="AB50" s="58">
        <v>17171.79</v>
      </c>
      <c r="AC50" s="58">
        <v>0</v>
      </c>
      <c r="AD50" s="58">
        <v>2610.92</v>
      </c>
      <c r="AE50" s="58">
        <v>21433.360000000001</v>
      </c>
      <c r="AF50" s="58">
        <v>7207.22</v>
      </c>
      <c r="AG50" s="41">
        <f t="shared" si="10"/>
        <v>95543.03</v>
      </c>
      <c r="AI50" s="41">
        <v>-2.0000000004074536E-2</v>
      </c>
    </row>
    <row r="51" spans="1:35" x14ac:dyDescent="0.3">
      <c r="A51" s="2" t="s">
        <v>674</v>
      </c>
      <c r="B51" s="3">
        <v>6000434</v>
      </c>
      <c r="C51" s="1">
        <v>145987</v>
      </c>
      <c r="D51" s="18">
        <v>5</v>
      </c>
      <c r="E51" s="59">
        <v>3.5</v>
      </c>
      <c r="F51" s="18">
        <v>1888</v>
      </c>
      <c r="G51" s="18">
        <v>22942</v>
      </c>
      <c r="H51" s="18">
        <v>787.92</v>
      </c>
      <c r="I51" s="18">
        <f t="shared" si="3"/>
        <v>25617.919999999998</v>
      </c>
      <c r="J51" s="18">
        <f t="shared" si="4"/>
        <v>6404.48</v>
      </c>
      <c r="K51" s="18">
        <f t="shared" si="5"/>
        <v>22415.68</v>
      </c>
      <c r="L51" s="17">
        <f t="shared" si="6"/>
        <v>3.0625563969465469E-3</v>
      </c>
      <c r="M51" s="16">
        <f t="shared" si="7"/>
        <v>53594.736946564568</v>
      </c>
      <c r="N51" s="18">
        <f t="shared" si="8"/>
        <v>6404.48</v>
      </c>
      <c r="O51" s="16">
        <v>8.3683198240239083</v>
      </c>
      <c r="P51" s="16">
        <f t="shared" si="9"/>
        <v>53594.74</v>
      </c>
      <c r="Q51" s="41"/>
      <c r="R51" s="58">
        <v>3949.8399999999979</v>
      </c>
      <c r="S51" s="58">
        <v>0</v>
      </c>
      <c r="T51" s="58">
        <v>0</v>
      </c>
      <c r="U51" s="58">
        <v>0</v>
      </c>
      <c r="V51" s="58">
        <v>0</v>
      </c>
      <c r="W51" s="58">
        <v>0</v>
      </c>
      <c r="X51" s="58">
        <v>0</v>
      </c>
      <c r="Y51" s="58">
        <v>1648.39</v>
      </c>
      <c r="Z51" s="58">
        <v>4997.9799999999996</v>
      </c>
      <c r="AA51" s="58">
        <v>3677.88</v>
      </c>
      <c r="AB51" s="58">
        <v>0</v>
      </c>
      <c r="AC51" s="58">
        <v>0</v>
      </c>
      <c r="AD51" s="58">
        <v>1234.33</v>
      </c>
      <c r="AE51" s="58">
        <v>8648.66</v>
      </c>
      <c r="AF51" s="58">
        <v>29437.66</v>
      </c>
      <c r="AG51" s="41">
        <f t="shared" si="10"/>
        <v>53594.739999999991</v>
      </c>
      <c r="AI51" s="41">
        <v>-1.0000000002037268E-2</v>
      </c>
    </row>
    <row r="52" spans="1:35" x14ac:dyDescent="0.3">
      <c r="A52" s="57" t="s">
        <v>673</v>
      </c>
      <c r="B52" s="23">
        <v>6003495</v>
      </c>
      <c r="C52" s="22">
        <v>145789</v>
      </c>
      <c r="D52" s="54">
        <v>2</v>
      </c>
      <c r="E52" s="56">
        <v>0.75</v>
      </c>
      <c r="F52" s="54">
        <v>2065</v>
      </c>
      <c r="G52" s="54">
        <v>5605</v>
      </c>
      <c r="H52" s="54">
        <v>0</v>
      </c>
      <c r="I52" s="54">
        <f t="shared" si="3"/>
        <v>7670</v>
      </c>
      <c r="J52" s="54">
        <f t="shared" si="4"/>
        <v>1917.5</v>
      </c>
      <c r="K52" s="54">
        <f t="shared" si="5"/>
        <v>1438.125</v>
      </c>
      <c r="L52" s="55">
        <f t="shared" si="6"/>
        <v>1.9648473382733662E-4</v>
      </c>
      <c r="M52" s="53">
        <f t="shared" si="7"/>
        <v>3438.4828419783908</v>
      </c>
      <c r="N52" s="54">
        <f t="shared" si="8"/>
        <v>1917.5</v>
      </c>
      <c r="O52" s="53">
        <v>1.7932113908622638</v>
      </c>
      <c r="P52" s="53">
        <f t="shared" si="9"/>
        <v>3438.48</v>
      </c>
      <c r="Q52" s="41"/>
      <c r="R52" s="52">
        <v>925.74</v>
      </c>
      <c r="S52" s="52">
        <v>0</v>
      </c>
      <c r="T52" s="52">
        <v>0</v>
      </c>
      <c r="U52" s="52">
        <v>0</v>
      </c>
      <c r="V52" s="52">
        <v>0</v>
      </c>
      <c r="W52" s="52">
        <v>0</v>
      </c>
      <c r="X52" s="52">
        <v>0</v>
      </c>
      <c r="Y52" s="52">
        <v>0</v>
      </c>
      <c r="Z52" s="52">
        <v>1277.6600000000001</v>
      </c>
      <c r="AA52" s="52">
        <v>637.04</v>
      </c>
      <c r="AB52" s="52">
        <v>0</v>
      </c>
      <c r="AC52" s="52">
        <v>0</v>
      </c>
      <c r="AD52" s="52">
        <v>327.71</v>
      </c>
      <c r="AE52" s="52">
        <v>256.43</v>
      </c>
      <c r="AF52" s="52">
        <v>13.9</v>
      </c>
      <c r="AG52" s="51">
        <f t="shared" si="10"/>
        <v>3438.48</v>
      </c>
      <c r="AI52" s="41">
        <v>0</v>
      </c>
    </row>
    <row r="53" spans="1:35" x14ac:dyDescent="0.3">
      <c r="A53" s="2" t="s">
        <v>672</v>
      </c>
      <c r="B53" s="3">
        <v>6010466</v>
      </c>
      <c r="C53" s="1">
        <v>145619</v>
      </c>
      <c r="D53" s="18">
        <v>4</v>
      </c>
      <c r="E53" s="59">
        <v>2.5</v>
      </c>
      <c r="F53" s="18">
        <v>2115</v>
      </c>
      <c r="G53" s="18">
        <v>10452</v>
      </c>
      <c r="H53" s="18">
        <v>3383.52</v>
      </c>
      <c r="I53" s="18">
        <f t="shared" si="3"/>
        <v>15950.52</v>
      </c>
      <c r="J53" s="18">
        <f t="shared" si="4"/>
        <v>3987.63</v>
      </c>
      <c r="K53" s="18">
        <f t="shared" si="5"/>
        <v>9969.0750000000007</v>
      </c>
      <c r="L53" s="17">
        <f t="shared" si="6"/>
        <v>1.3620311501988743E-3</v>
      </c>
      <c r="M53" s="16">
        <f t="shared" si="7"/>
        <v>23835.545128480298</v>
      </c>
      <c r="N53" s="18">
        <f t="shared" si="8"/>
        <v>3987.63</v>
      </c>
      <c r="O53" s="16">
        <v>5.9773713028742117</v>
      </c>
      <c r="P53" s="16">
        <f t="shared" si="9"/>
        <v>23835.55</v>
      </c>
      <c r="Q53" s="41"/>
      <c r="R53" s="58">
        <v>3160.54</v>
      </c>
      <c r="S53" s="58">
        <v>0</v>
      </c>
      <c r="T53" s="58">
        <v>0</v>
      </c>
      <c r="U53" s="58">
        <v>0</v>
      </c>
      <c r="V53" s="58">
        <v>0</v>
      </c>
      <c r="W53" s="58">
        <v>0</v>
      </c>
      <c r="X53" s="58">
        <v>0</v>
      </c>
      <c r="Y53" s="58">
        <v>5056.1400000000003</v>
      </c>
      <c r="Z53" s="58">
        <v>3547.57</v>
      </c>
      <c r="AA53" s="58">
        <v>5406.53</v>
      </c>
      <c r="AB53" s="58">
        <v>0</v>
      </c>
      <c r="AC53" s="58">
        <v>0</v>
      </c>
      <c r="AD53" s="58">
        <v>549.91999999999996</v>
      </c>
      <c r="AE53" s="58">
        <v>3384.69</v>
      </c>
      <c r="AF53" s="58">
        <v>2730.16</v>
      </c>
      <c r="AG53" s="41">
        <f t="shared" si="10"/>
        <v>23835.549999999996</v>
      </c>
      <c r="AI53" s="41">
        <v>0</v>
      </c>
    </row>
    <row r="54" spans="1:35" x14ac:dyDescent="0.3">
      <c r="A54" s="2" t="s">
        <v>671</v>
      </c>
      <c r="B54" s="3">
        <v>6002646</v>
      </c>
      <c r="C54" s="1">
        <v>146041</v>
      </c>
      <c r="D54" s="18">
        <v>3</v>
      </c>
      <c r="E54" s="59">
        <v>1.5</v>
      </c>
      <c r="F54" s="18">
        <v>4856</v>
      </c>
      <c r="G54" s="18">
        <v>23436</v>
      </c>
      <c r="H54" s="18">
        <v>30</v>
      </c>
      <c r="I54" s="18">
        <f t="shared" si="3"/>
        <v>28322</v>
      </c>
      <c r="J54" s="18">
        <f t="shared" si="4"/>
        <v>7080.5</v>
      </c>
      <c r="K54" s="18">
        <f t="shared" si="5"/>
        <v>10620.75</v>
      </c>
      <c r="L54" s="17">
        <f t="shared" si="6"/>
        <v>1.4510666574857438E-3</v>
      </c>
      <c r="M54" s="16">
        <f t="shared" si="7"/>
        <v>25393.666506000518</v>
      </c>
      <c r="N54" s="18">
        <f t="shared" si="8"/>
        <v>7080.5</v>
      </c>
      <c r="O54" s="16">
        <v>3.586422781724528</v>
      </c>
      <c r="P54" s="16">
        <f t="shared" si="9"/>
        <v>25393.67</v>
      </c>
      <c r="Q54" s="41"/>
      <c r="R54" s="58">
        <v>4353.9100000000017</v>
      </c>
      <c r="S54" s="58">
        <v>26.9</v>
      </c>
      <c r="T54" s="58">
        <v>0</v>
      </c>
      <c r="U54" s="58">
        <v>0</v>
      </c>
      <c r="V54" s="58">
        <v>0</v>
      </c>
      <c r="W54" s="58">
        <v>0</v>
      </c>
      <c r="X54" s="58">
        <v>0</v>
      </c>
      <c r="Y54" s="58">
        <v>0</v>
      </c>
      <c r="Z54" s="58">
        <v>3963</v>
      </c>
      <c r="AA54" s="58">
        <v>4887.3999999999996</v>
      </c>
      <c r="AB54" s="58">
        <v>0</v>
      </c>
      <c r="AC54" s="58">
        <v>0</v>
      </c>
      <c r="AD54" s="58">
        <v>507.48</v>
      </c>
      <c r="AE54" s="58">
        <v>10522.57</v>
      </c>
      <c r="AF54" s="58">
        <v>1132.4100000000001</v>
      </c>
      <c r="AG54" s="41">
        <f t="shared" si="10"/>
        <v>25393.670000000002</v>
      </c>
      <c r="AI54" s="41">
        <v>-9.9999999983992893E-3</v>
      </c>
    </row>
    <row r="55" spans="1:35" x14ac:dyDescent="0.3">
      <c r="A55" s="2" t="s">
        <v>670</v>
      </c>
      <c r="B55" s="3">
        <v>6001515</v>
      </c>
      <c r="C55" s="1">
        <v>145770</v>
      </c>
      <c r="D55" s="18">
        <v>4</v>
      </c>
      <c r="E55" s="59">
        <v>2.5</v>
      </c>
      <c r="F55" s="18">
        <v>837</v>
      </c>
      <c r="G55" s="18">
        <v>4548</v>
      </c>
      <c r="H55" s="18">
        <v>25.2</v>
      </c>
      <c r="I55" s="18">
        <f t="shared" si="3"/>
        <v>5410.2</v>
      </c>
      <c r="J55" s="18">
        <f t="shared" si="4"/>
        <v>1352.55</v>
      </c>
      <c r="K55" s="18">
        <f t="shared" si="5"/>
        <v>3381.375</v>
      </c>
      <c r="L55" s="17">
        <f t="shared" si="6"/>
        <v>4.6198248889728664E-4</v>
      </c>
      <c r="M55" s="16">
        <f t="shared" si="7"/>
        <v>8084.6935557025163</v>
      </c>
      <c r="N55" s="18">
        <f t="shared" si="8"/>
        <v>1352.55</v>
      </c>
      <c r="O55" s="16">
        <v>5.9773713028742117</v>
      </c>
      <c r="P55" s="16">
        <f t="shared" si="9"/>
        <v>8084.69</v>
      </c>
      <c r="Q55" s="41"/>
      <c r="R55" s="58">
        <v>1250.7699999999993</v>
      </c>
      <c r="S55" s="58">
        <v>0</v>
      </c>
      <c r="T55" s="58">
        <v>0</v>
      </c>
      <c r="U55" s="58">
        <v>0</v>
      </c>
      <c r="V55" s="58">
        <v>0</v>
      </c>
      <c r="W55" s="58">
        <v>0</v>
      </c>
      <c r="X55" s="58">
        <v>0</v>
      </c>
      <c r="Y55" s="58">
        <v>37.659999999999997</v>
      </c>
      <c r="Z55" s="58">
        <v>4928.34</v>
      </c>
      <c r="AA55" s="58">
        <v>968.33</v>
      </c>
      <c r="AB55" s="58">
        <v>0</v>
      </c>
      <c r="AC55" s="58">
        <v>0</v>
      </c>
      <c r="AD55" s="58">
        <v>850.28</v>
      </c>
      <c r="AE55" s="58">
        <v>49.31</v>
      </c>
      <c r="AF55" s="58">
        <v>0</v>
      </c>
      <c r="AG55" s="41">
        <f t="shared" si="10"/>
        <v>8084.69</v>
      </c>
      <c r="AI55" s="41">
        <v>9.999999999308784E-3</v>
      </c>
    </row>
    <row r="56" spans="1:35" x14ac:dyDescent="0.3">
      <c r="A56" s="2" t="s">
        <v>669</v>
      </c>
      <c r="B56" s="3">
        <v>6007637</v>
      </c>
      <c r="C56" s="1">
        <v>145920</v>
      </c>
      <c r="D56" s="18">
        <v>2</v>
      </c>
      <c r="E56" s="59">
        <v>0.75</v>
      </c>
      <c r="F56" s="18">
        <v>1495</v>
      </c>
      <c r="G56" s="18">
        <v>4326</v>
      </c>
      <c r="H56" s="18">
        <v>0</v>
      </c>
      <c r="I56" s="18">
        <f t="shared" si="3"/>
        <v>5821</v>
      </c>
      <c r="J56" s="18">
        <f t="shared" si="4"/>
        <v>1455.25</v>
      </c>
      <c r="K56" s="18">
        <f t="shared" si="5"/>
        <v>1091.4375</v>
      </c>
      <c r="L56" s="17">
        <f t="shared" si="6"/>
        <v>1.491183358029891E-4</v>
      </c>
      <c r="M56" s="16">
        <f t="shared" si="7"/>
        <v>2609.5708765523091</v>
      </c>
      <c r="N56" s="18">
        <f t="shared" si="8"/>
        <v>1455.25</v>
      </c>
      <c r="O56" s="16">
        <v>1.7932113908622638</v>
      </c>
      <c r="P56" s="16">
        <f t="shared" si="9"/>
        <v>2609.5700000000002</v>
      </c>
      <c r="Q56" s="41"/>
      <c r="R56" s="58">
        <v>670.21</v>
      </c>
      <c r="S56" s="58">
        <v>0</v>
      </c>
      <c r="T56" s="58">
        <v>0</v>
      </c>
      <c r="U56" s="58">
        <v>0</v>
      </c>
      <c r="V56" s="58">
        <v>0</v>
      </c>
      <c r="W56" s="58">
        <v>0</v>
      </c>
      <c r="X56" s="58">
        <v>0</v>
      </c>
      <c r="Y56" s="58">
        <v>0</v>
      </c>
      <c r="Z56" s="58">
        <v>1003.3</v>
      </c>
      <c r="AA56" s="58">
        <v>416.92</v>
      </c>
      <c r="AB56" s="58">
        <v>0</v>
      </c>
      <c r="AC56" s="58">
        <v>0</v>
      </c>
      <c r="AD56" s="58">
        <v>214.74</v>
      </c>
      <c r="AE56" s="58">
        <v>240.74</v>
      </c>
      <c r="AF56" s="58">
        <v>63.66</v>
      </c>
      <c r="AG56" s="41">
        <f t="shared" si="10"/>
        <v>2609.5699999999997</v>
      </c>
      <c r="AI56" s="41">
        <v>0</v>
      </c>
    </row>
    <row r="57" spans="1:35" x14ac:dyDescent="0.3">
      <c r="A57" s="57" t="s">
        <v>668</v>
      </c>
      <c r="B57" s="23">
        <v>6006365</v>
      </c>
      <c r="C57" s="22">
        <v>146147</v>
      </c>
      <c r="D57" s="54">
        <v>3</v>
      </c>
      <c r="E57" s="56">
        <v>1.5</v>
      </c>
      <c r="F57" s="54">
        <v>1051</v>
      </c>
      <c r="G57" s="54">
        <v>6668</v>
      </c>
      <c r="H57" s="54">
        <v>0</v>
      </c>
      <c r="I57" s="54">
        <f t="shared" si="3"/>
        <v>7719</v>
      </c>
      <c r="J57" s="54">
        <f t="shared" si="4"/>
        <v>1929.75</v>
      </c>
      <c r="K57" s="54">
        <f t="shared" si="5"/>
        <v>2894.625</v>
      </c>
      <c r="L57" s="55">
        <f t="shared" si="6"/>
        <v>3.9547996360188038E-4</v>
      </c>
      <c r="M57" s="53">
        <f t="shared" si="7"/>
        <v>6920.8993630329069</v>
      </c>
      <c r="N57" s="54">
        <f t="shared" si="8"/>
        <v>1929.75</v>
      </c>
      <c r="O57" s="53">
        <v>3.586422781724528</v>
      </c>
      <c r="P57" s="53">
        <f t="shared" si="9"/>
        <v>6920.9</v>
      </c>
      <c r="Q57" s="41"/>
      <c r="R57" s="52">
        <v>942.33999999999935</v>
      </c>
      <c r="S57" s="52">
        <v>0</v>
      </c>
      <c r="T57" s="52">
        <v>0</v>
      </c>
      <c r="U57" s="52">
        <v>0</v>
      </c>
      <c r="V57" s="52">
        <v>0</v>
      </c>
      <c r="W57" s="52">
        <v>0</v>
      </c>
      <c r="X57" s="52">
        <v>0</v>
      </c>
      <c r="Y57" s="52">
        <v>0</v>
      </c>
      <c r="Z57" s="52">
        <v>3948.65</v>
      </c>
      <c r="AA57" s="52">
        <v>693.97</v>
      </c>
      <c r="AB57" s="52">
        <v>0</v>
      </c>
      <c r="AC57" s="52">
        <v>0</v>
      </c>
      <c r="AD57" s="52">
        <v>607.9</v>
      </c>
      <c r="AE57" s="52">
        <v>614.16999999999996</v>
      </c>
      <c r="AF57" s="52">
        <v>113.87</v>
      </c>
      <c r="AG57" s="51">
        <f t="shared" si="10"/>
        <v>6920.9</v>
      </c>
      <c r="AI57" s="41">
        <v>9.999999999308784E-3</v>
      </c>
    </row>
    <row r="58" spans="1:35" x14ac:dyDescent="0.3">
      <c r="A58" s="2" t="s">
        <v>667</v>
      </c>
      <c r="B58" s="3">
        <v>6000129</v>
      </c>
      <c r="C58" s="1">
        <v>146066</v>
      </c>
      <c r="D58" s="18">
        <v>0</v>
      </c>
      <c r="E58" s="59">
        <v>0</v>
      </c>
      <c r="F58" s="18">
        <v>513</v>
      </c>
      <c r="G58" s="18">
        <v>1239</v>
      </c>
      <c r="H58" s="18">
        <v>0</v>
      </c>
      <c r="I58" s="18">
        <f t="shared" si="3"/>
        <v>1752</v>
      </c>
      <c r="J58" s="18">
        <f t="shared" si="4"/>
        <v>438</v>
      </c>
      <c r="K58" s="18">
        <f t="shared" si="5"/>
        <v>0</v>
      </c>
      <c r="L58" s="17">
        <f t="shared" si="6"/>
        <v>0</v>
      </c>
      <c r="M58" s="16">
        <f t="shared" si="7"/>
        <v>0</v>
      </c>
      <c r="N58" s="18">
        <f t="shared" si="8"/>
        <v>438</v>
      </c>
      <c r="O58" s="16">
        <v>0</v>
      </c>
      <c r="P58" s="16">
        <f t="shared" si="9"/>
        <v>0</v>
      </c>
      <c r="Q58" s="41"/>
      <c r="R58" s="58">
        <v>0</v>
      </c>
      <c r="S58" s="58">
        <v>0</v>
      </c>
      <c r="T58" s="58">
        <v>0</v>
      </c>
      <c r="U58" s="58">
        <v>0</v>
      </c>
      <c r="V58" s="58">
        <v>0</v>
      </c>
      <c r="W58" s="58">
        <v>0</v>
      </c>
      <c r="X58" s="58">
        <v>0</v>
      </c>
      <c r="Y58" s="58">
        <v>0</v>
      </c>
      <c r="Z58" s="58">
        <v>0</v>
      </c>
      <c r="AA58" s="58">
        <v>0</v>
      </c>
      <c r="AB58" s="58">
        <v>0</v>
      </c>
      <c r="AC58" s="58">
        <v>0</v>
      </c>
      <c r="AD58" s="58">
        <v>0</v>
      </c>
      <c r="AE58" s="58">
        <v>0</v>
      </c>
      <c r="AF58" s="58">
        <v>0</v>
      </c>
      <c r="AG58" s="41">
        <f t="shared" si="10"/>
        <v>0</v>
      </c>
      <c r="AI58" s="41">
        <v>0</v>
      </c>
    </row>
    <row r="59" spans="1:35" x14ac:dyDescent="0.3">
      <c r="A59" s="2" t="s">
        <v>23</v>
      </c>
      <c r="B59" s="3">
        <v>6002877</v>
      </c>
      <c r="C59" s="1">
        <v>145121</v>
      </c>
      <c r="D59" s="18">
        <v>5</v>
      </c>
      <c r="E59" s="59">
        <v>3.5</v>
      </c>
      <c r="F59" s="18">
        <v>0</v>
      </c>
      <c r="G59" s="18">
        <v>0</v>
      </c>
      <c r="H59" s="18">
        <v>0</v>
      </c>
      <c r="I59" s="18">
        <f t="shared" si="3"/>
        <v>0</v>
      </c>
      <c r="J59" s="18">
        <f t="shared" si="4"/>
        <v>0</v>
      </c>
      <c r="K59" s="18">
        <f t="shared" si="5"/>
        <v>0</v>
      </c>
      <c r="L59" s="17">
        <f t="shared" si="6"/>
        <v>0</v>
      </c>
      <c r="M59" s="16">
        <f t="shared" si="7"/>
        <v>0</v>
      </c>
      <c r="N59" s="18">
        <f>963/4</f>
        <v>240.75</v>
      </c>
      <c r="O59" s="16">
        <v>8.3683198240239083</v>
      </c>
      <c r="P59" s="16">
        <f t="shared" si="9"/>
        <v>2014.67</v>
      </c>
      <c r="Q59" s="41"/>
      <c r="R59" s="58">
        <v>175.73</v>
      </c>
      <c r="S59" s="58">
        <v>0</v>
      </c>
      <c r="T59" s="58">
        <v>0</v>
      </c>
      <c r="U59" s="58">
        <v>0</v>
      </c>
      <c r="V59" s="58">
        <v>0</v>
      </c>
      <c r="W59" s="58">
        <v>0</v>
      </c>
      <c r="X59" s="58">
        <v>0</v>
      </c>
      <c r="Y59" s="58">
        <v>0</v>
      </c>
      <c r="Z59" s="58">
        <v>441.43</v>
      </c>
      <c r="AA59" s="58">
        <v>0</v>
      </c>
      <c r="AB59" s="58">
        <v>0</v>
      </c>
      <c r="AC59" s="58">
        <v>0</v>
      </c>
      <c r="AD59" s="58">
        <v>127.62</v>
      </c>
      <c r="AE59" s="58">
        <v>0</v>
      </c>
      <c r="AF59" s="58">
        <v>1269.8900000000001</v>
      </c>
      <c r="AG59" s="41">
        <f t="shared" si="10"/>
        <v>2014.67</v>
      </c>
      <c r="AI59" s="41">
        <v>0</v>
      </c>
    </row>
    <row r="60" spans="1:35" x14ac:dyDescent="0.3">
      <c r="A60" s="2" t="s">
        <v>666</v>
      </c>
      <c r="B60" s="3">
        <v>6000186</v>
      </c>
      <c r="C60" s="1">
        <v>145343</v>
      </c>
      <c r="D60" s="18">
        <v>5</v>
      </c>
      <c r="E60" s="59">
        <v>3.5</v>
      </c>
      <c r="F60" s="18">
        <v>6997</v>
      </c>
      <c r="G60" s="18">
        <v>35265</v>
      </c>
      <c r="H60" s="18">
        <v>6052.2</v>
      </c>
      <c r="I60" s="18">
        <f t="shared" si="3"/>
        <v>48314.2</v>
      </c>
      <c r="J60" s="18">
        <f t="shared" si="4"/>
        <v>12078.55</v>
      </c>
      <c r="K60" s="18">
        <f t="shared" si="5"/>
        <v>42274.924999999996</v>
      </c>
      <c r="L60" s="17">
        <f t="shared" si="6"/>
        <v>5.7758382520265049E-3</v>
      </c>
      <c r="M60" s="16">
        <f t="shared" si="7"/>
        <v>101077.16941046383</v>
      </c>
      <c r="N60" s="18">
        <f>J60</f>
        <v>12078.55</v>
      </c>
      <c r="O60" s="16">
        <v>8.3683198240239083</v>
      </c>
      <c r="P60" s="16">
        <f t="shared" si="9"/>
        <v>101077.17</v>
      </c>
      <c r="Q60" s="41"/>
      <c r="R60" s="58">
        <v>14638.269999999991</v>
      </c>
      <c r="S60" s="58">
        <v>1571.07</v>
      </c>
      <c r="T60" s="58">
        <v>1729.23</v>
      </c>
      <c r="U60" s="58">
        <v>0</v>
      </c>
      <c r="V60" s="58">
        <v>3725.58</v>
      </c>
      <c r="W60" s="58">
        <v>265.36</v>
      </c>
      <c r="X60" s="58">
        <v>5370.45</v>
      </c>
      <c r="Y60" s="58">
        <v>0</v>
      </c>
      <c r="Z60" s="58">
        <v>9977.1299999999992</v>
      </c>
      <c r="AA60" s="58">
        <v>11805.61</v>
      </c>
      <c r="AB60" s="58">
        <v>27866.51</v>
      </c>
      <c r="AC60" s="58">
        <v>0</v>
      </c>
      <c r="AD60" s="58">
        <v>1753.16</v>
      </c>
      <c r="AE60" s="58">
        <v>20517.03</v>
      </c>
      <c r="AF60" s="58">
        <v>1857.77</v>
      </c>
      <c r="AG60" s="41">
        <f t="shared" si="10"/>
        <v>101077.17</v>
      </c>
      <c r="AI60" s="41">
        <v>-1.0000000009313226E-2</v>
      </c>
    </row>
    <row r="61" spans="1:35" x14ac:dyDescent="0.3">
      <c r="A61" s="2" t="s">
        <v>665</v>
      </c>
      <c r="B61" s="3">
        <v>6001267</v>
      </c>
      <c r="C61" s="1">
        <v>145908</v>
      </c>
      <c r="D61" s="18">
        <v>3</v>
      </c>
      <c r="E61" s="59">
        <v>1.5</v>
      </c>
      <c r="F61" s="18">
        <v>4833</v>
      </c>
      <c r="G61" s="18">
        <v>21503</v>
      </c>
      <c r="H61" s="18">
        <v>72.239999999999995</v>
      </c>
      <c r="I61" s="18">
        <f t="shared" si="3"/>
        <v>26408.240000000002</v>
      </c>
      <c r="J61" s="18">
        <f t="shared" si="4"/>
        <v>6602.06</v>
      </c>
      <c r="K61" s="18">
        <f t="shared" si="5"/>
        <v>9903.09</v>
      </c>
      <c r="L61" s="17">
        <f t="shared" si="6"/>
        <v>1.3530159080178421E-3</v>
      </c>
      <c r="M61" s="16">
        <f t="shared" si="7"/>
        <v>23677.778390312236</v>
      </c>
      <c r="N61" s="18">
        <f>J61</f>
        <v>6602.06</v>
      </c>
      <c r="O61" s="16">
        <v>3.586422781724528</v>
      </c>
      <c r="P61" s="16">
        <f t="shared" si="9"/>
        <v>23677.78</v>
      </c>
      <c r="Q61" s="41"/>
      <c r="R61" s="58">
        <v>4333.2899999999945</v>
      </c>
      <c r="S61" s="58">
        <v>0</v>
      </c>
      <c r="T61" s="58">
        <v>0</v>
      </c>
      <c r="U61" s="58">
        <v>0</v>
      </c>
      <c r="V61" s="58">
        <v>0</v>
      </c>
      <c r="W61" s="58">
        <v>0</v>
      </c>
      <c r="X61" s="58">
        <v>64.77</v>
      </c>
      <c r="Y61" s="58">
        <v>0</v>
      </c>
      <c r="Z61" s="58">
        <v>2734.65</v>
      </c>
      <c r="AA61" s="58">
        <v>12166.94</v>
      </c>
      <c r="AB61" s="58">
        <v>0</v>
      </c>
      <c r="AC61" s="58">
        <v>0</v>
      </c>
      <c r="AD61" s="58">
        <v>346.99</v>
      </c>
      <c r="AE61" s="58">
        <v>2725.68</v>
      </c>
      <c r="AF61" s="58">
        <v>1305.46</v>
      </c>
      <c r="AG61" s="41">
        <f t="shared" si="10"/>
        <v>23677.779999999995</v>
      </c>
      <c r="AI61" s="41">
        <v>-1.0000000005675247E-2</v>
      </c>
    </row>
    <row r="62" spans="1:35" x14ac:dyDescent="0.3">
      <c r="A62" s="57" t="s">
        <v>664</v>
      </c>
      <c r="B62" s="23">
        <v>6001085</v>
      </c>
      <c r="C62" s="22">
        <v>146112</v>
      </c>
      <c r="D62" s="54">
        <v>3</v>
      </c>
      <c r="E62" s="56">
        <v>1.5</v>
      </c>
      <c r="F62" s="54">
        <v>2660</v>
      </c>
      <c r="G62" s="54">
        <v>11730</v>
      </c>
      <c r="H62" s="54">
        <v>1019</v>
      </c>
      <c r="I62" s="54">
        <f t="shared" si="3"/>
        <v>15409</v>
      </c>
      <c r="J62" s="54">
        <f t="shared" si="4"/>
        <v>3852.25</v>
      </c>
      <c r="K62" s="54">
        <f t="shared" si="5"/>
        <v>5778.375</v>
      </c>
      <c r="L62" s="55">
        <f t="shared" si="6"/>
        <v>7.8947412347990346E-4</v>
      </c>
      <c r="M62" s="53">
        <f t="shared" si="7"/>
        <v>13815.79716089831</v>
      </c>
      <c r="N62" s="54">
        <f>J62</f>
        <v>3852.25</v>
      </c>
      <c r="O62" s="53">
        <v>3.586422781724528</v>
      </c>
      <c r="P62" s="53">
        <f t="shared" si="9"/>
        <v>13815.8</v>
      </c>
      <c r="Q62" s="41"/>
      <c r="R62" s="52">
        <v>2384.98</v>
      </c>
      <c r="S62" s="52">
        <v>756.74</v>
      </c>
      <c r="T62" s="52">
        <v>125.52</v>
      </c>
      <c r="U62" s="52">
        <v>0</v>
      </c>
      <c r="V62" s="52">
        <v>0</v>
      </c>
      <c r="W62" s="52">
        <v>0</v>
      </c>
      <c r="X62" s="52">
        <v>31.38</v>
      </c>
      <c r="Y62" s="52">
        <v>0</v>
      </c>
      <c r="Z62" s="52">
        <v>869.71</v>
      </c>
      <c r="AA62" s="52">
        <v>4559.24</v>
      </c>
      <c r="AB62" s="52">
        <v>0</v>
      </c>
      <c r="AC62" s="52">
        <v>0</v>
      </c>
      <c r="AD62" s="52">
        <v>320.98</v>
      </c>
      <c r="AE62" s="52">
        <v>3863.47</v>
      </c>
      <c r="AF62" s="52">
        <v>903.78</v>
      </c>
      <c r="AG62" s="51">
        <f t="shared" si="10"/>
        <v>13815.8</v>
      </c>
      <c r="AI62" s="41">
        <v>1.0000000000218279E-2</v>
      </c>
    </row>
    <row r="63" spans="1:35" x14ac:dyDescent="0.3">
      <c r="A63" s="2" t="s">
        <v>663</v>
      </c>
      <c r="B63" s="3">
        <v>6001150</v>
      </c>
      <c r="C63" s="1">
        <v>145918</v>
      </c>
      <c r="D63" s="18">
        <v>4</v>
      </c>
      <c r="E63" s="59">
        <v>2.5</v>
      </c>
      <c r="F63" s="18">
        <v>2547</v>
      </c>
      <c r="G63" s="18">
        <v>15065</v>
      </c>
      <c r="H63" s="18">
        <v>2.52</v>
      </c>
      <c r="I63" s="18">
        <f t="shared" si="3"/>
        <v>17614.52</v>
      </c>
      <c r="J63" s="18">
        <f t="shared" si="4"/>
        <v>4403.63</v>
      </c>
      <c r="K63" s="18">
        <f t="shared" si="5"/>
        <v>11009.075000000001</v>
      </c>
      <c r="L63" s="17">
        <f t="shared" si="6"/>
        <v>1.5041218051700554E-3</v>
      </c>
      <c r="M63" s="16">
        <f t="shared" si="7"/>
        <v>26322.131590475969</v>
      </c>
      <c r="N63" s="18">
        <f>J63</f>
        <v>4403.63</v>
      </c>
      <c r="O63" s="16">
        <v>5.9773713028742117</v>
      </c>
      <c r="P63" s="16">
        <f t="shared" si="9"/>
        <v>26322.13</v>
      </c>
      <c r="Q63" s="41"/>
      <c r="R63" s="58">
        <v>3806.0800000000017</v>
      </c>
      <c r="S63" s="58">
        <v>0</v>
      </c>
      <c r="T63" s="58">
        <v>0</v>
      </c>
      <c r="U63" s="58">
        <v>0</v>
      </c>
      <c r="V63" s="58">
        <v>0</v>
      </c>
      <c r="W63" s="58">
        <v>0</v>
      </c>
      <c r="X63" s="58">
        <v>0</v>
      </c>
      <c r="Y63" s="58">
        <v>3.77</v>
      </c>
      <c r="Z63" s="58">
        <v>6630.4</v>
      </c>
      <c r="AA63" s="58">
        <v>433.36</v>
      </c>
      <c r="AB63" s="58">
        <v>0</v>
      </c>
      <c r="AC63" s="58">
        <v>0</v>
      </c>
      <c r="AD63" s="58">
        <v>1440.55</v>
      </c>
      <c r="AE63" s="58">
        <v>3097.77</v>
      </c>
      <c r="AF63" s="58">
        <v>10910.2</v>
      </c>
      <c r="AG63" s="41">
        <f t="shared" si="10"/>
        <v>26322.130000000005</v>
      </c>
      <c r="AI63" s="41">
        <v>-9.9999999983992893E-3</v>
      </c>
    </row>
    <row r="64" spans="1:35" x14ac:dyDescent="0.3">
      <c r="A64" s="2" t="s">
        <v>662</v>
      </c>
      <c r="B64" s="3">
        <v>6007207</v>
      </c>
      <c r="C64" s="1">
        <v>145913</v>
      </c>
      <c r="D64" s="18">
        <v>5</v>
      </c>
      <c r="E64" s="59">
        <v>3.5</v>
      </c>
      <c r="F64" s="18">
        <v>3149</v>
      </c>
      <c r="G64" s="18">
        <v>8026</v>
      </c>
      <c r="H64" s="18">
        <v>300.72000000000003</v>
      </c>
      <c r="I64" s="18">
        <f t="shared" si="3"/>
        <v>11475.72</v>
      </c>
      <c r="J64" s="18">
        <f t="shared" si="4"/>
        <v>2868.93</v>
      </c>
      <c r="K64" s="18">
        <f t="shared" si="5"/>
        <v>10041.254999999999</v>
      </c>
      <c r="L64" s="17">
        <f t="shared" si="6"/>
        <v>1.371892788156393E-3</v>
      </c>
      <c r="M64" s="16">
        <f t="shared" si="7"/>
        <v>24008.123792736878</v>
      </c>
      <c r="N64" s="18">
        <f>11727/4</f>
        <v>2931.75</v>
      </c>
      <c r="O64" s="16">
        <v>8.3683198240239083</v>
      </c>
      <c r="P64" s="16">
        <f t="shared" si="9"/>
        <v>24533.82</v>
      </c>
      <c r="Q64" s="41"/>
      <c r="R64" s="58">
        <v>6588.1300000000019</v>
      </c>
      <c r="S64" s="58">
        <v>388.38</v>
      </c>
      <c r="T64" s="58">
        <v>10.54</v>
      </c>
      <c r="U64" s="58">
        <v>0</v>
      </c>
      <c r="V64" s="58">
        <v>31.63</v>
      </c>
      <c r="W64" s="58">
        <v>0</v>
      </c>
      <c r="X64" s="58">
        <v>198.58</v>
      </c>
      <c r="Y64" s="58">
        <v>0</v>
      </c>
      <c r="Z64" s="58">
        <v>1587.93</v>
      </c>
      <c r="AA64" s="58">
        <v>5659.21</v>
      </c>
      <c r="AB64" s="58">
        <v>2069.12</v>
      </c>
      <c r="AC64" s="58">
        <v>0</v>
      </c>
      <c r="AD64" s="58">
        <v>399.6</v>
      </c>
      <c r="AE64" s="58">
        <v>7203.2</v>
      </c>
      <c r="AF64" s="58">
        <v>397.5</v>
      </c>
      <c r="AG64" s="41">
        <f t="shared" si="10"/>
        <v>24533.82</v>
      </c>
      <c r="AI64" s="41">
        <v>1.0000000002037268E-2</v>
      </c>
    </row>
    <row r="65" spans="1:35" x14ac:dyDescent="0.3">
      <c r="A65" s="2" t="s">
        <v>661</v>
      </c>
      <c r="B65" s="3">
        <v>6002489</v>
      </c>
      <c r="C65" s="1">
        <v>145160</v>
      </c>
      <c r="D65" s="18">
        <v>5</v>
      </c>
      <c r="E65" s="59">
        <v>3.5</v>
      </c>
      <c r="F65" s="18">
        <v>4212</v>
      </c>
      <c r="G65" s="18">
        <v>20382</v>
      </c>
      <c r="H65" s="18">
        <v>1081.08</v>
      </c>
      <c r="I65" s="18">
        <f t="shared" si="3"/>
        <v>25675.08</v>
      </c>
      <c r="J65" s="18">
        <f t="shared" si="4"/>
        <v>6418.77</v>
      </c>
      <c r="K65" s="18">
        <f t="shared" si="5"/>
        <v>22465.695</v>
      </c>
      <c r="L65" s="17">
        <f t="shared" si="6"/>
        <v>3.0693897278199927E-3</v>
      </c>
      <c r="M65" s="16">
        <f t="shared" si="7"/>
        <v>53714.320236849875</v>
      </c>
      <c r="N65" s="18">
        <f t="shared" ref="N65:N89" si="11">J65</f>
        <v>6418.77</v>
      </c>
      <c r="O65" s="16">
        <v>8.3683198240239083</v>
      </c>
      <c r="P65" s="16">
        <f t="shared" si="9"/>
        <v>53714.32</v>
      </c>
      <c r="Q65" s="41"/>
      <c r="R65" s="58">
        <v>8811.84</v>
      </c>
      <c r="S65" s="58">
        <v>0</v>
      </c>
      <c r="T65" s="58">
        <v>0</v>
      </c>
      <c r="U65" s="58">
        <v>0</v>
      </c>
      <c r="V65" s="58">
        <v>0</v>
      </c>
      <c r="W65" s="58">
        <v>0</v>
      </c>
      <c r="X65" s="58">
        <v>149.37</v>
      </c>
      <c r="Y65" s="58">
        <v>2112.33</v>
      </c>
      <c r="Z65" s="58">
        <v>2805.48</v>
      </c>
      <c r="AA65" s="58">
        <v>15809.85</v>
      </c>
      <c r="AB65" s="58">
        <v>0</v>
      </c>
      <c r="AC65" s="58">
        <v>0</v>
      </c>
      <c r="AD65" s="58">
        <v>407.96</v>
      </c>
      <c r="AE65" s="58">
        <v>18558.84</v>
      </c>
      <c r="AF65" s="58">
        <v>5058.6499999999996</v>
      </c>
      <c r="AG65" s="41">
        <f t="shared" si="10"/>
        <v>53714.32</v>
      </c>
      <c r="AI65" s="41">
        <v>0</v>
      </c>
    </row>
    <row r="66" spans="1:35" x14ac:dyDescent="0.3">
      <c r="A66" s="2" t="s">
        <v>660</v>
      </c>
      <c r="B66" s="3">
        <v>6007413</v>
      </c>
      <c r="C66" s="1">
        <v>145261</v>
      </c>
      <c r="D66" s="18">
        <v>2</v>
      </c>
      <c r="E66" s="59">
        <v>0.75</v>
      </c>
      <c r="F66" s="18">
        <v>3670</v>
      </c>
      <c r="G66" s="18">
        <v>13556</v>
      </c>
      <c r="H66" s="18">
        <v>0</v>
      </c>
      <c r="I66" s="18">
        <f t="shared" si="3"/>
        <v>17226</v>
      </c>
      <c r="J66" s="18">
        <f t="shared" si="4"/>
        <v>4306.5</v>
      </c>
      <c r="K66" s="18">
        <f t="shared" si="5"/>
        <v>3229.875</v>
      </c>
      <c r="L66" s="17">
        <f t="shared" si="6"/>
        <v>4.4128370598561935E-4</v>
      </c>
      <c r="M66" s="16">
        <f t="shared" si="7"/>
        <v>7722.4648547483384</v>
      </c>
      <c r="N66" s="18">
        <f t="shared" si="11"/>
        <v>4306.5</v>
      </c>
      <c r="O66" s="16">
        <v>1.7932113908622638</v>
      </c>
      <c r="P66" s="16">
        <f t="shared" si="9"/>
        <v>7722.46</v>
      </c>
      <c r="Q66" s="41"/>
      <c r="R66" s="58">
        <v>1645.2600000000007</v>
      </c>
      <c r="S66" s="58">
        <v>0</v>
      </c>
      <c r="T66" s="58">
        <v>0</v>
      </c>
      <c r="U66" s="58">
        <v>0</v>
      </c>
      <c r="V66" s="58">
        <v>0</v>
      </c>
      <c r="W66" s="58">
        <v>0</v>
      </c>
      <c r="X66" s="58">
        <v>0</v>
      </c>
      <c r="Y66" s="58">
        <v>0</v>
      </c>
      <c r="Z66" s="58">
        <v>13.9</v>
      </c>
      <c r="AA66" s="58">
        <v>190.98</v>
      </c>
      <c r="AB66" s="58">
        <v>0</v>
      </c>
      <c r="AC66" s="58">
        <v>0</v>
      </c>
      <c r="AD66" s="58">
        <v>40.799999999999997</v>
      </c>
      <c r="AE66" s="58">
        <v>5819.86</v>
      </c>
      <c r="AF66" s="58">
        <v>11.66</v>
      </c>
      <c r="AG66" s="41">
        <f t="shared" si="10"/>
        <v>7722.46</v>
      </c>
      <c r="AI66" s="41">
        <v>-9.999999999308784E-3</v>
      </c>
    </row>
    <row r="67" spans="1:35" x14ac:dyDescent="0.3">
      <c r="A67" s="57" t="s">
        <v>659</v>
      </c>
      <c r="B67" s="23">
        <v>6002547</v>
      </c>
      <c r="C67" s="22">
        <v>145877</v>
      </c>
      <c r="D67" s="54">
        <v>5</v>
      </c>
      <c r="E67" s="56">
        <v>3.5</v>
      </c>
      <c r="F67" s="54">
        <v>3013</v>
      </c>
      <c r="G67" s="54">
        <v>22272</v>
      </c>
      <c r="H67" s="54">
        <v>972.72</v>
      </c>
      <c r="I67" s="54">
        <f t="shared" si="3"/>
        <v>26257.72</v>
      </c>
      <c r="J67" s="54">
        <f t="shared" si="4"/>
        <v>6564.43</v>
      </c>
      <c r="K67" s="54">
        <f t="shared" si="5"/>
        <v>22975.505000000001</v>
      </c>
      <c r="L67" s="55">
        <f t="shared" si="6"/>
        <v>3.1390428401381256E-3</v>
      </c>
      <c r="M67" s="53">
        <f t="shared" si="7"/>
        <v>54933.249702417197</v>
      </c>
      <c r="N67" s="54">
        <f t="shared" si="11"/>
        <v>6564.43</v>
      </c>
      <c r="O67" s="53">
        <v>8.3683198240239083</v>
      </c>
      <c r="P67" s="53">
        <f t="shared" si="9"/>
        <v>54933.25</v>
      </c>
      <c r="Q67" s="41"/>
      <c r="R67" s="52">
        <v>6303.44</v>
      </c>
      <c r="S67" s="52">
        <v>337.41</v>
      </c>
      <c r="T67" s="52">
        <v>945.45</v>
      </c>
      <c r="U67" s="52">
        <v>0</v>
      </c>
      <c r="V67" s="52">
        <v>349.71</v>
      </c>
      <c r="W67" s="52">
        <v>28.12</v>
      </c>
      <c r="X67" s="52">
        <v>374.31</v>
      </c>
      <c r="Y67" s="52">
        <v>0</v>
      </c>
      <c r="Z67" s="52">
        <v>4029.35</v>
      </c>
      <c r="AA67" s="52">
        <v>13221.95</v>
      </c>
      <c r="AB67" s="52">
        <v>11970.88</v>
      </c>
      <c r="AC67" s="52">
        <v>0</v>
      </c>
      <c r="AD67" s="52">
        <v>893.32</v>
      </c>
      <c r="AE67" s="52">
        <v>13366.3</v>
      </c>
      <c r="AF67" s="52">
        <v>3113.01</v>
      </c>
      <c r="AG67" s="51">
        <f t="shared" si="10"/>
        <v>54933.249999999993</v>
      </c>
      <c r="AI67" s="41">
        <v>0</v>
      </c>
    </row>
    <row r="68" spans="1:35" x14ac:dyDescent="0.3">
      <c r="A68" s="2" t="s">
        <v>658</v>
      </c>
      <c r="B68" s="3">
        <v>6005847</v>
      </c>
      <c r="C68" s="1">
        <v>145740</v>
      </c>
      <c r="D68" s="18">
        <v>4</v>
      </c>
      <c r="E68" s="59">
        <v>2.5</v>
      </c>
      <c r="F68" s="18">
        <v>4015</v>
      </c>
      <c r="G68" s="18">
        <v>20155</v>
      </c>
      <c r="H68" s="18">
        <v>1385.16</v>
      </c>
      <c r="I68" s="18">
        <f t="shared" si="3"/>
        <v>25555.16</v>
      </c>
      <c r="J68" s="18">
        <f t="shared" si="4"/>
        <v>6388.79</v>
      </c>
      <c r="K68" s="18">
        <f t="shared" si="5"/>
        <v>15971.975</v>
      </c>
      <c r="L68" s="17">
        <f t="shared" si="6"/>
        <v>2.1821811432051279E-3</v>
      </c>
      <c r="M68" s="16">
        <f t="shared" si="7"/>
        <v>38188.170006089742</v>
      </c>
      <c r="N68" s="18">
        <f t="shared" si="11"/>
        <v>6388.79</v>
      </c>
      <c r="O68" s="16">
        <v>5.9773713028742117</v>
      </c>
      <c r="P68" s="16">
        <f t="shared" si="9"/>
        <v>38188.17</v>
      </c>
      <c r="Q68" s="41"/>
      <c r="R68" s="58">
        <v>5999.79</v>
      </c>
      <c r="S68" s="58">
        <v>130.55000000000001</v>
      </c>
      <c r="T68" s="58">
        <v>823.44</v>
      </c>
      <c r="U68" s="58">
        <v>0</v>
      </c>
      <c r="V68" s="58">
        <v>808.38</v>
      </c>
      <c r="W68" s="58">
        <v>81.59</v>
      </c>
      <c r="X68" s="58">
        <v>188.29</v>
      </c>
      <c r="Y68" s="58">
        <v>37.659999999999997</v>
      </c>
      <c r="Z68" s="58">
        <v>6766.38</v>
      </c>
      <c r="AA68" s="58">
        <v>9400.91</v>
      </c>
      <c r="AB68" s="58">
        <v>10.46</v>
      </c>
      <c r="AC68" s="58">
        <v>0</v>
      </c>
      <c r="AD68" s="58">
        <v>2305.77</v>
      </c>
      <c r="AE68" s="58">
        <v>6902.37</v>
      </c>
      <c r="AF68" s="58">
        <v>4732.58</v>
      </c>
      <c r="AG68" s="41">
        <f t="shared" si="10"/>
        <v>38188.170000000006</v>
      </c>
      <c r="AI68" s="41">
        <v>0</v>
      </c>
    </row>
    <row r="69" spans="1:35" x14ac:dyDescent="0.3">
      <c r="A69" s="2" t="s">
        <v>657</v>
      </c>
      <c r="B69" s="3">
        <v>6006845</v>
      </c>
      <c r="C69" s="1">
        <v>146058</v>
      </c>
      <c r="D69" s="18">
        <v>5</v>
      </c>
      <c r="E69" s="59">
        <v>3.5</v>
      </c>
      <c r="F69" s="18">
        <v>2048</v>
      </c>
      <c r="G69" s="18">
        <v>13340</v>
      </c>
      <c r="H69" s="18">
        <v>1522.08</v>
      </c>
      <c r="I69" s="18">
        <f t="shared" si="3"/>
        <v>16910.080000000002</v>
      </c>
      <c r="J69" s="18">
        <f t="shared" si="4"/>
        <v>4227.5200000000004</v>
      </c>
      <c r="K69" s="18">
        <f t="shared" si="5"/>
        <v>14796.320000000002</v>
      </c>
      <c r="L69" s="17">
        <f t="shared" si="6"/>
        <v>2.0215565384261434E-3</v>
      </c>
      <c r="M69" s="16">
        <f t="shared" si="7"/>
        <v>35377.239422457511</v>
      </c>
      <c r="N69" s="18">
        <f t="shared" si="11"/>
        <v>4227.5200000000004</v>
      </c>
      <c r="O69" s="16">
        <v>8.3683198240239083</v>
      </c>
      <c r="P69" s="16">
        <f t="shared" si="9"/>
        <v>35377.24</v>
      </c>
      <c r="Q69" s="41"/>
      <c r="R69" s="58">
        <v>4284.5699999999979</v>
      </c>
      <c r="S69" s="58">
        <v>695.91</v>
      </c>
      <c r="T69" s="58">
        <v>73.81</v>
      </c>
      <c r="U69" s="58">
        <v>0</v>
      </c>
      <c r="V69" s="58">
        <v>910.31</v>
      </c>
      <c r="W69" s="58">
        <v>0</v>
      </c>
      <c r="X69" s="58">
        <v>1504.29</v>
      </c>
      <c r="Y69" s="58">
        <v>0</v>
      </c>
      <c r="Z69" s="58">
        <v>5843.18</v>
      </c>
      <c r="AA69" s="58">
        <v>9652.86</v>
      </c>
      <c r="AB69" s="58">
        <v>3102.55</v>
      </c>
      <c r="AC69" s="58">
        <v>0</v>
      </c>
      <c r="AD69" s="58">
        <v>1023.03</v>
      </c>
      <c r="AE69" s="58">
        <v>6374.57</v>
      </c>
      <c r="AF69" s="58">
        <v>1912.16</v>
      </c>
      <c r="AG69" s="41">
        <f t="shared" si="10"/>
        <v>35377.240000000005</v>
      </c>
      <c r="AI69" s="41">
        <v>-1.0000000002037268E-2</v>
      </c>
    </row>
    <row r="70" spans="1:35" x14ac:dyDescent="0.3">
      <c r="A70" s="2" t="s">
        <v>656</v>
      </c>
      <c r="B70" s="3">
        <v>6009815</v>
      </c>
      <c r="C70" s="1">
        <v>146000</v>
      </c>
      <c r="D70" s="18">
        <v>4</v>
      </c>
      <c r="E70" s="59">
        <v>2.5</v>
      </c>
      <c r="F70" s="18">
        <v>4592</v>
      </c>
      <c r="G70" s="18">
        <v>15336</v>
      </c>
      <c r="H70" s="18">
        <v>7.56</v>
      </c>
      <c r="I70" s="18">
        <f t="shared" si="3"/>
        <v>19935.560000000001</v>
      </c>
      <c r="J70" s="18">
        <f t="shared" si="4"/>
        <v>4983.8900000000003</v>
      </c>
      <c r="K70" s="18">
        <f t="shared" si="5"/>
        <v>12459.725</v>
      </c>
      <c r="L70" s="17">
        <f t="shared" si="6"/>
        <v>1.7023177750103862E-3</v>
      </c>
      <c r="M70" s="16">
        <f t="shared" si="7"/>
        <v>29790.561062681758</v>
      </c>
      <c r="N70" s="18">
        <f t="shared" si="11"/>
        <v>4983.8900000000003</v>
      </c>
      <c r="O70" s="16">
        <v>5.9773713028742117</v>
      </c>
      <c r="P70" s="16">
        <f t="shared" si="9"/>
        <v>29790.560000000001</v>
      </c>
      <c r="Q70" s="41"/>
      <c r="R70" s="58">
        <v>6862.02</v>
      </c>
      <c r="S70" s="58">
        <v>0</v>
      </c>
      <c r="T70" s="58">
        <v>0</v>
      </c>
      <c r="U70" s="58">
        <v>0</v>
      </c>
      <c r="V70" s="58">
        <v>0</v>
      </c>
      <c r="W70" s="58">
        <v>0</v>
      </c>
      <c r="X70" s="58">
        <v>0</v>
      </c>
      <c r="Y70" s="58">
        <v>11.3</v>
      </c>
      <c r="Z70" s="58">
        <v>5984.84</v>
      </c>
      <c r="AA70" s="58">
        <v>11155.27</v>
      </c>
      <c r="AB70" s="58">
        <v>0</v>
      </c>
      <c r="AC70" s="58">
        <v>0</v>
      </c>
      <c r="AD70" s="58">
        <v>1164.0899999999999</v>
      </c>
      <c r="AE70" s="58">
        <v>3038</v>
      </c>
      <c r="AF70" s="58">
        <v>1575.04</v>
      </c>
      <c r="AG70" s="41">
        <f t="shared" si="10"/>
        <v>29790.560000000001</v>
      </c>
      <c r="AI70" s="41">
        <v>0</v>
      </c>
    </row>
    <row r="71" spans="1:35" x14ac:dyDescent="0.3">
      <c r="A71" s="2" t="s">
        <v>655</v>
      </c>
      <c r="B71" s="3">
        <v>6015333</v>
      </c>
      <c r="C71" s="1">
        <v>145969</v>
      </c>
      <c r="D71" s="18">
        <v>5</v>
      </c>
      <c r="E71" s="59">
        <v>3.5</v>
      </c>
      <c r="F71" s="18">
        <v>10627</v>
      </c>
      <c r="G71" s="18">
        <v>45316</v>
      </c>
      <c r="H71" s="18">
        <v>3656.52</v>
      </c>
      <c r="I71" s="18">
        <f t="shared" si="3"/>
        <v>59599.519999999997</v>
      </c>
      <c r="J71" s="18">
        <f t="shared" si="4"/>
        <v>14899.88</v>
      </c>
      <c r="K71" s="18">
        <f t="shared" si="5"/>
        <v>52149.579999999994</v>
      </c>
      <c r="L71" s="17">
        <f t="shared" si="6"/>
        <v>7.1249692102615531E-3</v>
      </c>
      <c r="M71" s="16">
        <f t="shared" si="7"/>
        <v>124686.96117957718</v>
      </c>
      <c r="N71" s="18">
        <f t="shared" si="11"/>
        <v>14899.88</v>
      </c>
      <c r="O71" s="16">
        <v>8.3683198240239083</v>
      </c>
      <c r="P71" s="16">
        <f t="shared" si="9"/>
        <v>124686.96</v>
      </c>
      <c r="Q71" s="41"/>
      <c r="R71" s="58">
        <v>22232.540000000008</v>
      </c>
      <c r="S71" s="58">
        <v>1289.8900000000001</v>
      </c>
      <c r="T71" s="58">
        <v>2764.31</v>
      </c>
      <c r="U71" s="58">
        <v>0</v>
      </c>
      <c r="V71" s="58">
        <v>1393.58</v>
      </c>
      <c r="W71" s="58">
        <v>349.71</v>
      </c>
      <c r="X71" s="58">
        <v>1799.52</v>
      </c>
      <c r="Y71" s="58">
        <v>52.72</v>
      </c>
      <c r="Z71" s="58">
        <v>13537.85</v>
      </c>
      <c r="AA71" s="58">
        <v>21772.28</v>
      </c>
      <c r="AB71" s="58">
        <v>25632.16</v>
      </c>
      <c r="AC71" s="58">
        <v>0</v>
      </c>
      <c r="AD71" s="58">
        <v>2830.58</v>
      </c>
      <c r="AE71" s="58">
        <v>24372.73</v>
      </c>
      <c r="AF71" s="58">
        <v>6659.09</v>
      </c>
      <c r="AG71" s="41">
        <f t="shared" si="10"/>
        <v>124686.96</v>
      </c>
      <c r="AI71" s="41">
        <v>1.0000000009313226E-2</v>
      </c>
    </row>
    <row r="72" spans="1:35" x14ac:dyDescent="0.3">
      <c r="A72" s="57" t="s">
        <v>654</v>
      </c>
      <c r="B72" s="23">
        <v>6003628</v>
      </c>
      <c r="C72" s="22">
        <v>145758</v>
      </c>
      <c r="D72" s="54">
        <v>4</v>
      </c>
      <c r="E72" s="56">
        <v>2.5</v>
      </c>
      <c r="F72" s="54">
        <v>6263</v>
      </c>
      <c r="G72" s="54">
        <v>31101</v>
      </c>
      <c r="H72" s="54">
        <v>1793.4</v>
      </c>
      <c r="I72" s="54">
        <f t="shared" si="3"/>
        <v>39157.4</v>
      </c>
      <c r="J72" s="54">
        <f t="shared" si="4"/>
        <v>9789.35</v>
      </c>
      <c r="K72" s="54">
        <f t="shared" si="5"/>
        <v>24473.375</v>
      </c>
      <c r="L72" s="55">
        <f t="shared" si="6"/>
        <v>3.343690272216667E-3</v>
      </c>
      <c r="M72" s="53">
        <f t="shared" si="7"/>
        <v>58514.579763791677</v>
      </c>
      <c r="N72" s="54">
        <f t="shared" si="11"/>
        <v>9789.35</v>
      </c>
      <c r="O72" s="53">
        <v>5.9773713028742117</v>
      </c>
      <c r="P72" s="53">
        <f t="shared" si="9"/>
        <v>58514.58</v>
      </c>
      <c r="Q72" s="41"/>
      <c r="R72" s="52">
        <v>9359.07</v>
      </c>
      <c r="S72" s="52">
        <v>453.14</v>
      </c>
      <c r="T72" s="52">
        <v>712.98</v>
      </c>
      <c r="U72" s="52">
        <v>0</v>
      </c>
      <c r="V72" s="52">
        <v>390.38</v>
      </c>
      <c r="W72" s="52">
        <v>126.78</v>
      </c>
      <c r="X72" s="52">
        <v>959.01</v>
      </c>
      <c r="Y72" s="52">
        <v>37.659999999999997</v>
      </c>
      <c r="Z72" s="52">
        <v>8740.41</v>
      </c>
      <c r="AA72" s="52">
        <v>10738.35</v>
      </c>
      <c r="AB72" s="52">
        <v>12701.91</v>
      </c>
      <c r="AC72" s="52">
        <v>0</v>
      </c>
      <c r="AD72" s="52">
        <v>1479.4</v>
      </c>
      <c r="AE72" s="52">
        <v>10273.61</v>
      </c>
      <c r="AF72" s="52">
        <v>2541.88</v>
      </c>
      <c r="AG72" s="51">
        <f t="shared" si="10"/>
        <v>58514.58</v>
      </c>
      <c r="AI72" s="41">
        <v>0</v>
      </c>
    </row>
    <row r="73" spans="1:35" x14ac:dyDescent="0.3">
      <c r="A73" s="2" t="s">
        <v>653</v>
      </c>
      <c r="B73" s="3">
        <v>6007280</v>
      </c>
      <c r="C73" s="1">
        <v>145936</v>
      </c>
      <c r="D73" s="18">
        <v>5</v>
      </c>
      <c r="E73" s="59">
        <v>3.5</v>
      </c>
      <c r="F73" s="18">
        <v>3487</v>
      </c>
      <c r="G73" s="18">
        <v>17697</v>
      </c>
      <c r="H73" s="18">
        <v>370.44</v>
      </c>
      <c r="I73" s="18">
        <f t="shared" si="3"/>
        <v>21554.44</v>
      </c>
      <c r="J73" s="18">
        <f t="shared" si="4"/>
        <v>5388.61</v>
      </c>
      <c r="K73" s="18">
        <f t="shared" si="5"/>
        <v>18860.134999999998</v>
      </c>
      <c r="L73" s="17">
        <f t="shared" si="6"/>
        <v>2.5767778221104805E-3</v>
      </c>
      <c r="M73" s="16">
        <f t="shared" si="7"/>
        <v>45093.61188693341</v>
      </c>
      <c r="N73" s="18">
        <f t="shared" si="11"/>
        <v>5388.61</v>
      </c>
      <c r="O73" s="16">
        <v>8.3683198240239083</v>
      </c>
      <c r="P73" s="16">
        <f t="shared" si="9"/>
        <v>45093.61</v>
      </c>
      <c r="Q73" s="41"/>
      <c r="R73" s="58">
        <v>7295.08</v>
      </c>
      <c r="S73" s="58">
        <v>165.19</v>
      </c>
      <c r="T73" s="58">
        <v>181.01</v>
      </c>
      <c r="U73" s="58">
        <v>0</v>
      </c>
      <c r="V73" s="58">
        <v>374.31</v>
      </c>
      <c r="W73" s="58">
        <v>0</v>
      </c>
      <c r="X73" s="58">
        <v>54.48</v>
      </c>
      <c r="Y73" s="58">
        <v>0</v>
      </c>
      <c r="Z73" s="58">
        <v>3186.24</v>
      </c>
      <c r="AA73" s="58">
        <v>26148.91</v>
      </c>
      <c r="AB73" s="58">
        <v>286.61</v>
      </c>
      <c r="AC73" s="58">
        <v>0</v>
      </c>
      <c r="AD73" s="58">
        <v>684.11</v>
      </c>
      <c r="AE73" s="58">
        <v>4163.24</v>
      </c>
      <c r="AF73" s="58">
        <v>2554.4299999999998</v>
      </c>
      <c r="AG73" s="41">
        <f t="shared" si="10"/>
        <v>45093.61</v>
      </c>
      <c r="AI73" s="41">
        <v>0</v>
      </c>
    </row>
    <row r="74" spans="1:35" x14ac:dyDescent="0.3">
      <c r="A74" s="2" t="s">
        <v>652</v>
      </c>
      <c r="B74" s="3">
        <v>6006829</v>
      </c>
      <c r="C74" s="1">
        <v>145996</v>
      </c>
      <c r="D74" s="18">
        <v>1</v>
      </c>
      <c r="E74" s="59">
        <v>0</v>
      </c>
      <c r="F74" s="18">
        <v>1708</v>
      </c>
      <c r="G74" s="18">
        <v>6926</v>
      </c>
      <c r="H74" s="18">
        <v>2479</v>
      </c>
      <c r="I74" s="18">
        <f t="shared" si="3"/>
        <v>11113</v>
      </c>
      <c r="J74" s="18">
        <f t="shared" si="4"/>
        <v>2778.25</v>
      </c>
      <c r="K74" s="18">
        <f t="shared" si="5"/>
        <v>0</v>
      </c>
      <c r="L74" s="17">
        <f t="shared" si="6"/>
        <v>0</v>
      </c>
      <c r="M74" s="16">
        <f t="shared" si="7"/>
        <v>0</v>
      </c>
      <c r="N74" s="18">
        <f t="shared" si="11"/>
        <v>2778.25</v>
      </c>
      <c r="O74" s="16">
        <v>0</v>
      </c>
      <c r="P74" s="16">
        <f t="shared" si="9"/>
        <v>0</v>
      </c>
      <c r="Q74" s="41"/>
      <c r="R74" s="58">
        <v>0</v>
      </c>
      <c r="S74" s="58">
        <v>0</v>
      </c>
      <c r="T74" s="58">
        <v>0</v>
      </c>
      <c r="U74" s="58">
        <v>0</v>
      </c>
      <c r="V74" s="58">
        <v>0</v>
      </c>
      <c r="W74" s="58">
        <v>0</v>
      </c>
      <c r="X74" s="58">
        <v>0</v>
      </c>
      <c r="Y74" s="58">
        <v>0</v>
      </c>
      <c r="Z74" s="58">
        <v>0</v>
      </c>
      <c r="AA74" s="58">
        <v>0</v>
      </c>
      <c r="AB74" s="58">
        <v>0</v>
      </c>
      <c r="AC74" s="58">
        <v>0</v>
      </c>
      <c r="AD74" s="58">
        <v>0</v>
      </c>
      <c r="AE74" s="58">
        <v>0</v>
      </c>
      <c r="AF74" s="58">
        <v>0</v>
      </c>
      <c r="AG74" s="41">
        <f t="shared" si="10"/>
        <v>0</v>
      </c>
      <c r="AI74" s="41">
        <v>0</v>
      </c>
    </row>
    <row r="75" spans="1:35" x14ac:dyDescent="0.3">
      <c r="A75" s="2" t="s">
        <v>651</v>
      </c>
      <c r="B75" s="3">
        <v>6014617</v>
      </c>
      <c r="C75" s="1">
        <v>146001</v>
      </c>
      <c r="D75" s="18">
        <v>5</v>
      </c>
      <c r="E75" s="59">
        <v>3.5</v>
      </c>
      <c r="F75" s="18">
        <v>8845</v>
      </c>
      <c r="G75" s="18">
        <v>39326</v>
      </c>
      <c r="H75" s="18">
        <v>2296.56</v>
      </c>
      <c r="I75" s="18">
        <f t="shared" si="3"/>
        <v>50467.56</v>
      </c>
      <c r="J75" s="18">
        <f t="shared" si="4"/>
        <v>12616.89</v>
      </c>
      <c r="K75" s="18">
        <f t="shared" si="5"/>
        <v>44159.114999999998</v>
      </c>
      <c r="L75" s="17">
        <f t="shared" si="6"/>
        <v>6.0332668974016493E-3</v>
      </c>
      <c r="M75" s="16">
        <f t="shared" si="7"/>
        <v>105582.17070452886</v>
      </c>
      <c r="N75" s="18">
        <f t="shared" si="11"/>
        <v>12616.89</v>
      </c>
      <c r="O75" s="16">
        <v>8.3683198240239083</v>
      </c>
      <c r="P75" s="16">
        <f t="shared" si="9"/>
        <v>105582.17</v>
      </c>
      <c r="Q75" s="41"/>
      <c r="R75" s="58">
        <v>18504.440000000006</v>
      </c>
      <c r="S75" s="58">
        <v>502.6</v>
      </c>
      <c r="T75" s="58">
        <v>221.43</v>
      </c>
      <c r="U75" s="58">
        <v>0</v>
      </c>
      <c r="V75" s="58">
        <v>1251.23</v>
      </c>
      <c r="W75" s="58">
        <v>448.12</v>
      </c>
      <c r="X75" s="58">
        <v>2381.21</v>
      </c>
      <c r="Y75" s="58">
        <v>0</v>
      </c>
      <c r="Z75" s="58">
        <v>11914.4</v>
      </c>
      <c r="AA75" s="58">
        <v>18983.53</v>
      </c>
      <c r="AB75" s="58">
        <v>15776.37</v>
      </c>
      <c r="AC75" s="58">
        <v>0</v>
      </c>
      <c r="AD75" s="58">
        <v>2341.04</v>
      </c>
      <c r="AE75" s="58">
        <v>23858.080000000002</v>
      </c>
      <c r="AF75" s="58">
        <v>9399.7199999999993</v>
      </c>
      <c r="AG75" s="41">
        <f t="shared" si="10"/>
        <v>105582.17</v>
      </c>
      <c r="AI75" s="41">
        <v>-9.9999999947613105E-3</v>
      </c>
    </row>
    <row r="76" spans="1:35" x14ac:dyDescent="0.3">
      <c r="A76" s="2" t="s">
        <v>650</v>
      </c>
      <c r="B76" s="3">
        <v>6005177</v>
      </c>
      <c r="C76" s="1">
        <v>145244</v>
      </c>
      <c r="D76" s="18">
        <v>5</v>
      </c>
      <c r="E76" s="59">
        <v>3.5</v>
      </c>
      <c r="F76" s="18">
        <v>6659</v>
      </c>
      <c r="G76" s="18">
        <v>36141</v>
      </c>
      <c r="H76" s="18">
        <v>6602.4</v>
      </c>
      <c r="I76" s="18">
        <f t="shared" si="3"/>
        <v>49402.400000000001</v>
      </c>
      <c r="J76" s="18">
        <f t="shared" si="4"/>
        <v>12350.6</v>
      </c>
      <c r="K76" s="18">
        <f t="shared" si="5"/>
        <v>43227.1</v>
      </c>
      <c r="L76" s="17">
        <f t="shared" si="6"/>
        <v>5.90592976106226E-3</v>
      </c>
      <c r="M76" s="16">
        <f t="shared" si="7"/>
        <v>103353.77081858955</v>
      </c>
      <c r="N76" s="18">
        <f t="shared" si="11"/>
        <v>12350.6</v>
      </c>
      <c r="O76" s="16">
        <v>8.3683198240239083</v>
      </c>
      <c r="P76" s="16">
        <f t="shared" si="9"/>
        <v>103353.77</v>
      </c>
      <c r="Q76" s="41"/>
      <c r="R76" s="58">
        <v>13931.170000000009</v>
      </c>
      <c r="S76" s="58">
        <v>4064.74</v>
      </c>
      <c r="T76" s="58">
        <v>1121.19</v>
      </c>
      <c r="U76" s="58">
        <v>0</v>
      </c>
      <c r="V76" s="58">
        <v>4117.46</v>
      </c>
      <c r="W76" s="58">
        <v>339.17</v>
      </c>
      <c r="X76" s="58">
        <v>4170.18</v>
      </c>
      <c r="Y76" s="58">
        <v>0</v>
      </c>
      <c r="Z76" s="58">
        <v>14481.38</v>
      </c>
      <c r="AA76" s="58">
        <v>12198.92</v>
      </c>
      <c r="AB76" s="58">
        <v>21215.78</v>
      </c>
      <c r="AC76" s="58">
        <v>0</v>
      </c>
      <c r="AD76" s="58">
        <v>2763.64</v>
      </c>
      <c r="AE76" s="58">
        <v>20571.419999999998</v>
      </c>
      <c r="AF76" s="58">
        <v>4378.72</v>
      </c>
      <c r="AG76" s="41">
        <f t="shared" si="10"/>
        <v>103353.77</v>
      </c>
      <c r="AI76" s="41">
        <v>1.0000000009313226E-2</v>
      </c>
    </row>
    <row r="77" spans="1:35" x14ac:dyDescent="0.3">
      <c r="A77" s="57" t="s">
        <v>649</v>
      </c>
      <c r="B77" s="23">
        <v>6000095</v>
      </c>
      <c r="C77" s="22" t="s">
        <v>648</v>
      </c>
      <c r="D77" s="54">
        <v>5</v>
      </c>
      <c r="E77" s="56">
        <v>3.5</v>
      </c>
      <c r="F77" s="54">
        <v>2148</v>
      </c>
      <c r="G77" s="54">
        <v>19319</v>
      </c>
      <c r="H77" s="54">
        <v>584.64</v>
      </c>
      <c r="I77" s="54">
        <f t="shared" si="3"/>
        <v>22051.64</v>
      </c>
      <c r="J77" s="54">
        <f t="shared" si="4"/>
        <v>5512.91</v>
      </c>
      <c r="K77" s="54">
        <f t="shared" si="5"/>
        <v>19295.184999999998</v>
      </c>
      <c r="L77" s="55">
        <f t="shared" si="6"/>
        <v>2.6362168023462617E-3</v>
      </c>
      <c r="M77" s="53">
        <f t="shared" si="7"/>
        <v>46133.794041059584</v>
      </c>
      <c r="N77" s="54">
        <f t="shared" si="11"/>
        <v>5512.91</v>
      </c>
      <c r="O77" s="53">
        <v>8.3683198240239083</v>
      </c>
      <c r="P77" s="53">
        <f t="shared" si="9"/>
        <v>46133.79</v>
      </c>
      <c r="Q77" s="41"/>
      <c r="R77" s="52">
        <v>4493.79</v>
      </c>
      <c r="S77" s="52">
        <v>0</v>
      </c>
      <c r="T77" s="52">
        <v>0</v>
      </c>
      <c r="U77" s="52">
        <v>0</v>
      </c>
      <c r="V77" s="52">
        <v>0</v>
      </c>
      <c r="W77" s="52">
        <v>0</v>
      </c>
      <c r="X77" s="52">
        <v>0</v>
      </c>
      <c r="Y77" s="52">
        <v>1223.1099999999999</v>
      </c>
      <c r="Z77" s="52">
        <v>19646.72</v>
      </c>
      <c r="AA77" s="52">
        <v>1759.44</v>
      </c>
      <c r="AB77" s="52">
        <v>0</v>
      </c>
      <c r="AC77" s="52">
        <v>0</v>
      </c>
      <c r="AD77" s="52">
        <v>1115.08</v>
      </c>
      <c r="AE77" s="52">
        <v>17514.89</v>
      </c>
      <c r="AF77" s="52">
        <v>380.76</v>
      </c>
      <c r="AG77" s="51">
        <f t="shared" si="10"/>
        <v>46133.79</v>
      </c>
      <c r="AI77" s="41">
        <v>0</v>
      </c>
    </row>
    <row r="78" spans="1:35" x14ac:dyDescent="0.3">
      <c r="A78" s="2" t="s">
        <v>647</v>
      </c>
      <c r="B78" s="3">
        <v>6008015</v>
      </c>
      <c r="C78" s="1">
        <v>145295</v>
      </c>
      <c r="D78" s="18">
        <v>4</v>
      </c>
      <c r="E78" s="59">
        <v>2.5</v>
      </c>
      <c r="F78" s="18">
        <v>3887</v>
      </c>
      <c r="G78" s="18">
        <v>15182</v>
      </c>
      <c r="H78" s="18">
        <v>62.16</v>
      </c>
      <c r="I78" s="18">
        <f t="shared" si="3"/>
        <v>19131.16</v>
      </c>
      <c r="J78" s="18">
        <f t="shared" si="4"/>
        <v>4782.79</v>
      </c>
      <c r="K78" s="18">
        <f t="shared" si="5"/>
        <v>11956.975</v>
      </c>
      <c r="L78" s="17">
        <f t="shared" si="6"/>
        <v>1.6336292396385004E-3</v>
      </c>
      <c r="M78" s="16">
        <f t="shared" si="7"/>
        <v>28588.511693673758</v>
      </c>
      <c r="N78" s="18">
        <f t="shared" si="11"/>
        <v>4782.79</v>
      </c>
      <c r="O78" s="16">
        <v>5.9773713028742117</v>
      </c>
      <c r="P78" s="16">
        <f t="shared" si="9"/>
        <v>28588.51</v>
      </c>
      <c r="Q78" s="41"/>
      <c r="R78" s="58">
        <v>5808.4899999999961</v>
      </c>
      <c r="S78" s="58">
        <v>0</v>
      </c>
      <c r="T78" s="58">
        <v>0</v>
      </c>
      <c r="U78" s="58">
        <v>0</v>
      </c>
      <c r="V78" s="58">
        <v>0</v>
      </c>
      <c r="W78" s="58">
        <v>0</v>
      </c>
      <c r="X78" s="58">
        <v>0</v>
      </c>
      <c r="Y78" s="58">
        <v>92.89</v>
      </c>
      <c r="Z78" s="58">
        <v>9090.09</v>
      </c>
      <c r="AA78" s="58">
        <v>6564.65</v>
      </c>
      <c r="AB78" s="58">
        <v>0</v>
      </c>
      <c r="AC78" s="58">
        <v>0</v>
      </c>
      <c r="AD78" s="58">
        <v>1670.68</v>
      </c>
      <c r="AE78" s="58">
        <v>3395.15</v>
      </c>
      <c r="AF78" s="58">
        <v>1966.56</v>
      </c>
      <c r="AG78" s="41">
        <f t="shared" si="10"/>
        <v>28588.51</v>
      </c>
      <c r="AI78" s="41">
        <v>-2.0000000004074536E-2</v>
      </c>
    </row>
    <row r="79" spans="1:35" x14ac:dyDescent="0.3">
      <c r="A79" s="2" t="s">
        <v>646</v>
      </c>
      <c r="B79" s="3">
        <v>6003768</v>
      </c>
      <c r="C79" s="1">
        <v>145785</v>
      </c>
      <c r="D79" s="18">
        <v>5</v>
      </c>
      <c r="E79" s="59">
        <v>3.5</v>
      </c>
      <c r="F79" s="18">
        <v>1776</v>
      </c>
      <c r="G79" s="18">
        <v>9733</v>
      </c>
      <c r="H79" s="18">
        <v>0</v>
      </c>
      <c r="I79" s="18">
        <f t="shared" si="3"/>
        <v>11509</v>
      </c>
      <c r="J79" s="18">
        <f t="shared" si="4"/>
        <v>2877.25</v>
      </c>
      <c r="K79" s="18">
        <f t="shared" si="5"/>
        <v>10070.375</v>
      </c>
      <c r="L79" s="17">
        <f t="shared" si="6"/>
        <v>1.3758713264955863E-3</v>
      </c>
      <c r="M79" s="16">
        <f t="shared" si="7"/>
        <v>24077.748213672759</v>
      </c>
      <c r="N79" s="18">
        <f t="shared" si="11"/>
        <v>2877.25</v>
      </c>
      <c r="O79" s="16">
        <v>8.3683198240239083</v>
      </c>
      <c r="P79" s="16">
        <f t="shared" si="9"/>
        <v>24077.75</v>
      </c>
      <c r="Q79" s="41"/>
      <c r="R79" s="58">
        <v>3715.53</v>
      </c>
      <c r="S79" s="58">
        <v>0</v>
      </c>
      <c r="T79" s="58">
        <v>0</v>
      </c>
      <c r="U79" s="58">
        <v>0</v>
      </c>
      <c r="V79" s="58">
        <v>0</v>
      </c>
      <c r="W79" s="58">
        <v>0</v>
      </c>
      <c r="X79" s="58">
        <v>0</v>
      </c>
      <c r="Y79" s="58">
        <v>0</v>
      </c>
      <c r="Z79" s="58">
        <v>4067</v>
      </c>
      <c r="AA79" s="58">
        <v>5761.59</v>
      </c>
      <c r="AB79" s="58">
        <v>0</v>
      </c>
      <c r="AC79" s="58">
        <v>0</v>
      </c>
      <c r="AD79" s="58">
        <v>1064.8699999999999</v>
      </c>
      <c r="AE79" s="58">
        <v>5198.82</v>
      </c>
      <c r="AF79" s="58">
        <v>4269.9399999999996</v>
      </c>
      <c r="AG79" s="41">
        <f t="shared" si="10"/>
        <v>24077.75</v>
      </c>
      <c r="AI79" s="41">
        <v>0</v>
      </c>
    </row>
    <row r="80" spans="1:35" x14ac:dyDescent="0.3">
      <c r="A80" s="2" t="s">
        <v>645</v>
      </c>
      <c r="B80" s="3">
        <v>6001077</v>
      </c>
      <c r="C80" s="1">
        <v>145947</v>
      </c>
      <c r="D80" s="18">
        <v>5</v>
      </c>
      <c r="E80" s="59">
        <v>3.5</v>
      </c>
      <c r="F80" s="18">
        <v>3712</v>
      </c>
      <c r="G80" s="18">
        <v>26273</v>
      </c>
      <c r="H80" s="18">
        <v>209</v>
      </c>
      <c r="I80" s="18">
        <f t="shared" si="3"/>
        <v>30194</v>
      </c>
      <c r="J80" s="18">
        <f t="shared" si="4"/>
        <v>7548.5</v>
      </c>
      <c r="K80" s="18">
        <f t="shared" si="5"/>
        <v>26419.75</v>
      </c>
      <c r="L80" s="17">
        <f t="shared" si="6"/>
        <v>3.6096149823796795E-3</v>
      </c>
      <c r="M80" s="16">
        <f t="shared" si="7"/>
        <v>63168.26219164439</v>
      </c>
      <c r="N80" s="18">
        <f t="shared" si="11"/>
        <v>7548.5</v>
      </c>
      <c r="O80" s="16">
        <v>8.3683198240239083</v>
      </c>
      <c r="P80" s="16">
        <f t="shared" si="9"/>
        <v>63168.26</v>
      </c>
      <c r="Q80" s="41"/>
      <c r="R80" s="58">
        <v>7765.8100000000022</v>
      </c>
      <c r="S80" s="58">
        <v>58.58</v>
      </c>
      <c r="T80" s="58">
        <v>0</v>
      </c>
      <c r="U80" s="58">
        <v>0</v>
      </c>
      <c r="V80" s="58">
        <v>62.76</v>
      </c>
      <c r="W80" s="58">
        <v>192.47</v>
      </c>
      <c r="X80" s="58">
        <v>123.43</v>
      </c>
      <c r="Y80" s="58">
        <v>0</v>
      </c>
      <c r="Z80" s="58">
        <v>6993.82</v>
      </c>
      <c r="AA80" s="58">
        <v>17872.64</v>
      </c>
      <c r="AB80" s="58">
        <v>6140.25</v>
      </c>
      <c r="AC80" s="58">
        <v>0</v>
      </c>
      <c r="AD80" s="58">
        <v>1725.97</v>
      </c>
      <c r="AE80" s="58">
        <v>17822.43</v>
      </c>
      <c r="AF80" s="58">
        <v>4410.1000000000004</v>
      </c>
      <c r="AG80" s="41">
        <f t="shared" si="10"/>
        <v>63168.26</v>
      </c>
      <c r="AI80" s="41">
        <v>1.0000000002037268E-2</v>
      </c>
    </row>
    <row r="81" spans="1:35" x14ac:dyDescent="0.3">
      <c r="A81" s="2" t="s">
        <v>644</v>
      </c>
      <c r="B81" s="3">
        <v>6006399</v>
      </c>
      <c r="C81" s="1">
        <v>145248</v>
      </c>
      <c r="D81" s="18">
        <v>5</v>
      </c>
      <c r="E81" s="59">
        <v>3.5</v>
      </c>
      <c r="F81" s="18">
        <v>3323</v>
      </c>
      <c r="G81" s="18">
        <v>15400</v>
      </c>
      <c r="H81" s="18">
        <v>1620.36</v>
      </c>
      <c r="I81" s="18">
        <f t="shared" si="3"/>
        <v>20343.36</v>
      </c>
      <c r="J81" s="18">
        <f t="shared" si="4"/>
        <v>5085.84</v>
      </c>
      <c r="K81" s="18">
        <f t="shared" si="5"/>
        <v>17800.440000000002</v>
      </c>
      <c r="L81" s="17">
        <f t="shared" si="6"/>
        <v>2.4319963253607831E-3</v>
      </c>
      <c r="M81" s="16">
        <f t="shared" si="7"/>
        <v>42559.935693813706</v>
      </c>
      <c r="N81" s="18">
        <f t="shared" si="11"/>
        <v>5085.84</v>
      </c>
      <c r="O81" s="16">
        <v>8.3683198240239083</v>
      </c>
      <c r="P81" s="16">
        <f t="shared" si="9"/>
        <v>42559.94</v>
      </c>
      <c r="Q81" s="41"/>
      <c r="R81" s="58">
        <v>6951.98</v>
      </c>
      <c r="S81" s="58">
        <v>0</v>
      </c>
      <c r="T81" s="58">
        <v>0</v>
      </c>
      <c r="U81" s="58">
        <v>0</v>
      </c>
      <c r="V81" s="58">
        <v>0</v>
      </c>
      <c r="W81" s="58">
        <v>0</v>
      </c>
      <c r="X81" s="58">
        <v>0</v>
      </c>
      <c r="Y81" s="58">
        <v>3389.92</v>
      </c>
      <c r="Z81" s="58">
        <v>9715.6200000000008</v>
      </c>
      <c r="AA81" s="58">
        <v>5462.42</v>
      </c>
      <c r="AB81" s="58">
        <v>0</v>
      </c>
      <c r="AC81" s="58">
        <v>0</v>
      </c>
      <c r="AD81" s="58">
        <v>1776.18</v>
      </c>
      <c r="AE81" s="58">
        <v>6102.6</v>
      </c>
      <c r="AF81" s="58">
        <v>9161.2199999999993</v>
      </c>
      <c r="AG81" s="41">
        <f t="shared" si="10"/>
        <v>42559.94</v>
      </c>
      <c r="AI81" s="41">
        <v>0</v>
      </c>
    </row>
    <row r="82" spans="1:35" x14ac:dyDescent="0.3">
      <c r="A82" s="57" t="s">
        <v>643</v>
      </c>
      <c r="B82" s="23">
        <v>6002059</v>
      </c>
      <c r="C82" s="22">
        <v>145197</v>
      </c>
      <c r="D82" s="54">
        <v>4</v>
      </c>
      <c r="E82" s="56">
        <v>2.5</v>
      </c>
      <c r="F82" s="54">
        <v>6354</v>
      </c>
      <c r="G82" s="54">
        <v>29907</v>
      </c>
      <c r="H82" s="54">
        <v>1310.4000000000001</v>
      </c>
      <c r="I82" s="54">
        <f t="shared" ref="I82:I145" si="12">SUM(F82:H82)</f>
        <v>37571.4</v>
      </c>
      <c r="J82" s="54">
        <f t="shared" ref="J82:J145" si="13">I82/4</f>
        <v>9392.85</v>
      </c>
      <c r="K82" s="54">
        <f t="shared" ref="K82:K145" si="14">J82*E82</f>
        <v>23482.125</v>
      </c>
      <c r="L82" s="55">
        <f t="shared" ref="L82:L145" si="15">K82/$K$674</f>
        <v>3.20826011669726E-3</v>
      </c>
      <c r="M82" s="53">
        <f t="shared" ref="M82:M145" si="16">$M$15*L82</f>
        <v>56144.552042202049</v>
      </c>
      <c r="N82" s="54">
        <f t="shared" si="11"/>
        <v>9392.85</v>
      </c>
      <c r="O82" s="53">
        <v>5.9773713028742117</v>
      </c>
      <c r="P82" s="53">
        <f t="shared" ref="P82:P145" si="17">ROUND(N82*O82,2)</f>
        <v>56144.55</v>
      </c>
      <c r="Q82" s="41"/>
      <c r="R82" s="52">
        <v>9495.0800000000054</v>
      </c>
      <c r="S82" s="52">
        <v>435.57</v>
      </c>
      <c r="T82" s="52">
        <v>337.66</v>
      </c>
      <c r="U82" s="52">
        <v>0</v>
      </c>
      <c r="V82" s="52">
        <v>739.34</v>
      </c>
      <c r="W82" s="52">
        <v>0</v>
      </c>
      <c r="X82" s="52">
        <v>445.61</v>
      </c>
      <c r="Y82" s="52">
        <v>0</v>
      </c>
      <c r="Z82" s="52">
        <v>5847.36</v>
      </c>
      <c r="AA82" s="52">
        <v>17134.13</v>
      </c>
      <c r="AB82" s="52">
        <v>7595.74</v>
      </c>
      <c r="AC82" s="52">
        <v>0</v>
      </c>
      <c r="AD82" s="52">
        <v>1125.24</v>
      </c>
      <c r="AE82" s="52">
        <v>10269.120000000001</v>
      </c>
      <c r="AF82" s="52">
        <v>2719.7</v>
      </c>
      <c r="AG82" s="51">
        <f t="shared" ref="AG82:AG145" si="18">SUM(R82:AF82)</f>
        <v>56144.55</v>
      </c>
      <c r="AI82" s="41">
        <v>3.0000000006111804E-2</v>
      </c>
    </row>
    <row r="83" spans="1:35" x14ac:dyDescent="0.3">
      <c r="A83" s="2" t="s">
        <v>642</v>
      </c>
      <c r="B83" s="3">
        <v>6004147</v>
      </c>
      <c r="C83" s="1">
        <v>145811</v>
      </c>
      <c r="D83" s="18">
        <v>4</v>
      </c>
      <c r="E83" s="59">
        <v>2.5</v>
      </c>
      <c r="F83" s="18">
        <v>5657</v>
      </c>
      <c r="G83" s="18">
        <v>19558</v>
      </c>
      <c r="H83" s="18">
        <v>1311.24</v>
      </c>
      <c r="I83" s="18">
        <f t="shared" si="12"/>
        <v>26526.240000000002</v>
      </c>
      <c r="J83" s="18">
        <f t="shared" si="13"/>
        <v>6631.56</v>
      </c>
      <c r="K83" s="18">
        <f t="shared" si="14"/>
        <v>16578.900000000001</v>
      </c>
      <c r="L83" s="17">
        <f t="shared" si="15"/>
        <v>2.265102653559344E-3</v>
      </c>
      <c r="M83" s="16">
        <f t="shared" si="16"/>
        <v>39639.296437288518</v>
      </c>
      <c r="N83" s="18">
        <f t="shared" si="11"/>
        <v>6631.56</v>
      </c>
      <c r="O83" s="16">
        <v>5.9773713028742117</v>
      </c>
      <c r="P83" s="16">
        <f t="shared" si="17"/>
        <v>39639.300000000003</v>
      </c>
      <c r="Q83" s="41"/>
      <c r="R83" s="58">
        <v>8453.5</v>
      </c>
      <c r="S83" s="58">
        <v>0</v>
      </c>
      <c r="T83" s="58">
        <v>0</v>
      </c>
      <c r="U83" s="58">
        <v>0</v>
      </c>
      <c r="V83" s="58">
        <v>0</v>
      </c>
      <c r="W83" s="58">
        <v>0</v>
      </c>
      <c r="X83" s="58">
        <v>0</v>
      </c>
      <c r="Y83" s="58">
        <v>1959.44</v>
      </c>
      <c r="Z83" s="58">
        <v>5334.8</v>
      </c>
      <c r="AA83" s="58">
        <v>2951.33</v>
      </c>
      <c r="AB83" s="58">
        <v>0</v>
      </c>
      <c r="AC83" s="58">
        <v>0</v>
      </c>
      <c r="AD83" s="58">
        <v>1486.87</v>
      </c>
      <c r="AE83" s="58">
        <v>7561.38</v>
      </c>
      <c r="AF83" s="58">
        <v>11891.98</v>
      </c>
      <c r="AG83" s="41">
        <f t="shared" si="18"/>
        <v>39639.300000000003</v>
      </c>
      <c r="AI83" s="41">
        <v>0</v>
      </c>
    </row>
    <row r="84" spans="1:35" x14ac:dyDescent="0.3">
      <c r="A84" s="2" t="s">
        <v>641</v>
      </c>
      <c r="B84" s="3">
        <v>6007520</v>
      </c>
      <c r="C84" s="1">
        <v>145658</v>
      </c>
      <c r="D84" s="18">
        <v>5</v>
      </c>
      <c r="E84" s="59">
        <v>3.5</v>
      </c>
      <c r="F84" s="18">
        <v>3633</v>
      </c>
      <c r="G84" s="18">
        <v>10411</v>
      </c>
      <c r="H84" s="18">
        <v>2431.8000000000002</v>
      </c>
      <c r="I84" s="18">
        <f t="shared" si="12"/>
        <v>16475.8</v>
      </c>
      <c r="J84" s="18">
        <f t="shared" si="13"/>
        <v>4118.95</v>
      </c>
      <c r="K84" s="18">
        <f t="shared" si="14"/>
        <v>14416.324999999999</v>
      </c>
      <c r="L84" s="17">
        <f t="shared" si="15"/>
        <v>1.9696394822378989E-3</v>
      </c>
      <c r="M84" s="16">
        <f t="shared" si="16"/>
        <v>34468.690939163229</v>
      </c>
      <c r="N84" s="18">
        <f t="shared" si="11"/>
        <v>4118.95</v>
      </c>
      <c r="O84" s="16">
        <v>8.3683198240239083</v>
      </c>
      <c r="P84" s="16">
        <f t="shared" si="17"/>
        <v>34468.69</v>
      </c>
      <c r="Q84" s="41"/>
      <c r="R84" s="58">
        <v>7600.5199999999977</v>
      </c>
      <c r="S84" s="58">
        <v>1706.38</v>
      </c>
      <c r="T84" s="58">
        <v>0</v>
      </c>
      <c r="U84" s="58">
        <v>0</v>
      </c>
      <c r="V84" s="58">
        <v>1969.99</v>
      </c>
      <c r="W84" s="58">
        <v>323.35000000000002</v>
      </c>
      <c r="X84" s="58">
        <v>943.7</v>
      </c>
      <c r="Y84" s="58">
        <v>144.1</v>
      </c>
      <c r="Z84" s="58">
        <v>2939.37</v>
      </c>
      <c r="AA84" s="58">
        <v>10288.85</v>
      </c>
      <c r="AB84" s="58">
        <v>1746.89</v>
      </c>
      <c r="AC84" s="58">
        <v>0</v>
      </c>
      <c r="AD84" s="58">
        <v>510.47</v>
      </c>
      <c r="AE84" s="58">
        <v>5682.09</v>
      </c>
      <c r="AF84" s="58">
        <v>612.98</v>
      </c>
      <c r="AG84" s="41">
        <f t="shared" si="18"/>
        <v>34468.69000000001</v>
      </c>
      <c r="AI84" s="41">
        <v>-1.0000000002037268E-2</v>
      </c>
    </row>
    <row r="85" spans="1:35" x14ac:dyDescent="0.3">
      <c r="A85" s="2" t="s">
        <v>640</v>
      </c>
      <c r="B85" s="3">
        <v>6001945</v>
      </c>
      <c r="C85" s="1">
        <v>145437</v>
      </c>
      <c r="D85" s="18">
        <v>5</v>
      </c>
      <c r="E85" s="59">
        <v>3.5</v>
      </c>
      <c r="F85" s="18">
        <v>2953</v>
      </c>
      <c r="G85" s="18">
        <v>12249</v>
      </c>
      <c r="H85" s="18">
        <v>78.959999999999994</v>
      </c>
      <c r="I85" s="18">
        <f t="shared" si="12"/>
        <v>15280.96</v>
      </c>
      <c r="J85" s="18">
        <f t="shared" si="13"/>
        <v>3820.24</v>
      </c>
      <c r="K85" s="18">
        <f t="shared" si="14"/>
        <v>13370.84</v>
      </c>
      <c r="L85" s="17">
        <f t="shared" si="15"/>
        <v>1.8267994356873745E-3</v>
      </c>
      <c r="M85" s="16">
        <f t="shared" si="16"/>
        <v>31968.990124529053</v>
      </c>
      <c r="N85" s="18">
        <f t="shared" si="11"/>
        <v>3820.24</v>
      </c>
      <c r="O85" s="16">
        <v>8.3683198240239083</v>
      </c>
      <c r="P85" s="16">
        <f t="shared" si="17"/>
        <v>31968.99</v>
      </c>
      <c r="Q85" s="41"/>
      <c r="R85" s="58">
        <v>6177.91</v>
      </c>
      <c r="S85" s="58">
        <v>0</v>
      </c>
      <c r="T85" s="58">
        <v>0</v>
      </c>
      <c r="U85" s="58">
        <v>0</v>
      </c>
      <c r="V85" s="58">
        <v>0</v>
      </c>
      <c r="W85" s="58">
        <v>0</v>
      </c>
      <c r="X85" s="58">
        <v>0</v>
      </c>
      <c r="Y85" s="58">
        <v>165.19</v>
      </c>
      <c r="Z85" s="58">
        <v>9966.67</v>
      </c>
      <c r="AA85" s="58">
        <v>5997.99</v>
      </c>
      <c r="AB85" s="58">
        <v>0</v>
      </c>
      <c r="AC85" s="58">
        <v>0</v>
      </c>
      <c r="AD85" s="58">
        <v>2079.5300000000002</v>
      </c>
      <c r="AE85" s="58">
        <v>7203.03</v>
      </c>
      <c r="AF85" s="58">
        <v>378.67</v>
      </c>
      <c r="AG85" s="41">
        <f t="shared" si="18"/>
        <v>31968.989999999998</v>
      </c>
      <c r="AI85" s="41">
        <v>0</v>
      </c>
    </row>
    <row r="86" spans="1:35" x14ac:dyDescent="0.3">
      <c r="A86" s="2" t="s">
        <v>639</v>
      </c>
      <c r="B86" s="3">
        <v>6008783</v>
      </c>
      <c r="C86" s="1">
        <v>145486</v>
      </c>
      <c r="D86" s="18">
        <v>3</v>
      </c>
      <c r="E86" s="59">
        <v>1.5</v>
      </c>
      <c r="F86" s="18">
        <v>3337</v>
      </c>
      <c r="G86" s="18">
        <v>16711</v>
      </c>
      <c r="H86" s="18">
        <v>55.44</v>
      </c>
      <c r="I86" s="18">
        <f t="shared" si="12"/>
        <v>20103.439999999999</v>
      </c>
      <c r="J86" s="18">
        <f t="shared" si="13"/>
        <v>5025.8599999999997</v>
      </c>
      <c r="K86" s="18">
        <f t="shared" si="14"/>
        <v>7538.7899999999991</v>
      </c>
      <c r="L86" s="17">
        <f t="shared" si="15"/>
        <v>1.0299919315290304E-3</v>
      </c>
      <c r="M86" s="16">
        <f t="shared" si="16"/>
        <v>18024.858801758033</v>
      </c>
      <c r="N86" s="18">
        <f t="shared" si="11"/>
        <v>5025.8599999999997</v>
      </c>
      <c r="O86" s="16">
        <v>3.586422781724528</v>
      </c>
      <c r="P86" s="16">
        <f t="shared" si="17"/>
        <v>18024.86</v>
      </c>
      <c r="Q86" s="41"/>
      <c r="R86" s="58">
        <v>2991.97</v>
      </c>
      <c r="S86" s="58">
        <v>0</v>
      </c>
      <c r="T86" s="58">
        <v>0</v>
      </c>
      <c r="U86" s="58">
        <v>0</v>
      </c>
      <c r="V86" s="58">
        <v>0</v>
      </c>
      <c r="W86" s="58">
        <v>0</v>
      </c>
      <c r="X86" s="58">
        <v>23.35</v>
      </c>
      <c r="Y86" s="58">
        <v>26.36</v>
      </c>
      <c r="Z86" s="58">
        <v>1022.13</v>
      </c>
      <c r="AA86" s="58">
        <v>10147.780000000001</v>
      </c>
      <c r="AB86" s="58">
        <v>0</v>
      </c>
      <c r="AC86" s="58">
        <v>0</v>
      </c>
      <c r="AD86" s="58">
        <v>158.69999999999999</v>
      </c>
      <c r="AE86" s="58">
        <v>3113.02</v>
      </c>
      <c r="AF86" s="58">
        <v>541.54999999999995</v>
      </c>
      <c r="AG86" s="41">
        <f t="shared" si="18"/>
        <v>18024.86</v>
      </c>
      <c r="AI86" s="41">
        <v>0</v>
      </c>
    </row>
    <row r="87" spans="1:35" x14ac:dyDescent="0.3">
      <c r="A87" s="57" t="s">
        <v>638</v>
      </c>
      <c r="B87" s="23">
        <v>6004204</v>
      </c>
      <c r="C87" s="22">
        <v>145857</v>
      </c>
      <c r="D87" s="54">
        <v>5</v>
      </c>
      <c r="E87" s="56">
        <v>3.5</v>
      </c>
      <c r="F87" s="54">
        <v>2588</v>
      </c>
      <c r="G87" s="54">
        <v>8504</v>
      </c>
      <c r="H87" s="54">
        <v>0</v>
      </c>
      <c r="I87" s="54">
        <f t="shared" si="12"/>
        <v>11092</v>
      </c>
      <c r="J87" s="54">
        <f t="shared" si="13"/>
        <v>2773</v>
      </c>
      <c r="K87" s="54">
        <f t="shared" si="14"/>
        <v>9705.5</v>
      </c>
      <c r="L87" s="55">
        <f t="shared" si="15"/>
        <v>1.3260200498296153E-3</v>
      </c>
      <c r="M87" s="53">
        <f t="shared" si="16"/>
        <v>23205.350872018269</v>
      </c>
      <c r="N87" s="54">
        <f t="shared" si="11"/>
        <v>2773</v>
      </c>
      <c r="O87" s="53">
        <v>8.3683198240239083</v>
      </c>
      <c r="P87" s="53">
        <f t="shared" si="17"/>
        <v>23205.35</v>
      </c>
      <c r="Q87" s="41"/>
      <c r="R87" s="52">
        <v>5414.3</v>
      </c>
      <c r="S87" s="52">
        <v>0</v>
      </c>
      <c r="T87" s="52">
        <v>0</v>
      </c>
      <c r="U87" s="52">
        <v>0</v>
      </c>
      <c r="V87" s="52">
        <v>0</v>
      </c>
      <c r="W87" s="52">
        <v>0</v>
      </c>
      <c r="X87" s="52">
        <v>0</v>
      </c>
      <c r="Y87" s="52">
        <v>0</v>
      </c>
      <c r="Z87" s="52">
        <v>4903.84</v>
      </c>
      <c r="AA87" s="52">
        <v>7554.5</v>
      </c>
      <c r="AB87" s="52">
        <v>0</v>
      </c>
      <c r="AC87" s="52">
        <v>0</v>
      </c>
      <c r="AD87" s="52">
        <v>659.01</v>
      </c>
      <c r="AE87" s="52">
        <v>3937.29</v>
      </c>
      <c r="AF87" s="52">
        <v>736.41</v>
      </c>
      <c r="AG87" s="51">
        <f t="shared" si="18"/>
        <v>23205.35</v>
      </c>
      <c r="AI87" s="41">
        <v>0</v>
      </c>
    </row>
    <row r="88" spans="1:35" x14ac:dyDescent="0.3">
      <c r="A88" s="2" t="s">
        <v>637</v>
      </c>
      <c r="B88" s="3">
        <v>6006308</v>
      </c>
      <c r="C88" s="1">
        <v>145413</v>
      </c>
      <c r="D88" s="18">
        <v>5</v>
      </c>
      <c r="E88" s="59">
        <v>3.5</v>
      </c>
      <c r="F88" s="18">
        <v>1552</v>
      </c>
      <c r="G88" s="18">
        <v>22417</v>
      </c>
      <c r="H88" s="18">
        <v>391.44</v>
      </c>
      <c r="I88" s="18">
        <f t="shared" si="12"/>
        <v>24360.44</v>
      </c>
      <c r="J88" s="18">
        <f t="shared" si="13"/>
        <v>6090.11</v>
      </c>
      <c r="K88" s="18">
        <f t="shared" si="14"/>
        <v>21315.384999999998</v>
      </c>
      <c r="L88" s="17">
        <f t="shared" si="15"/>
        <v>2.9122278996277814E-3</v>
      </c>
      <c r="M88" s="16">
        <f t="shared" si="16"/>
        <v>50963.988243486172</v>
      </c>
      <c r="N88" s="18">
        <f t="shared" si="11"/>
        <v>6090.11</v>
      </c>
      <c r="O88" s="16">
        <v>8.3683198240239083</v>
      </c>
      <c r="P88" s="16">
        <f t="shared" si="17"/>
        <v>50963.99</v>
      </c>
      <c r="Q88" s="41"/>
      <c r="R88" s="58">
        <v>3246.9199999999946</v>
      </c>
      <c r="S88" s="58">
        <v>0</v>
      </c>
      <c r="T88" s="58">
        <v>0</v>
      </c>
      <c r="U88" s="58">
        <v>0</v>
      </c>
      <c r="V88" s="58">
        <v>0</v>
      </c>
      <c r="W88" s="58">
        <v>0</v>
      </c>
      <c r="X88" s="58">
        <v>0</v>
      </c>
      <c r="Y88" s="58">
        <v>818.92</v>
      </c>
      <c r="Z88" s="58">
        <v>6054.48</v>
      </c>
      <c r="AA88" s="58">
        <v>19565.13</v>
      </c>
      <c r="AB88" s="58">
        <v>0</v>
      </c>
      <c r="AC88" s="58">
        <v>0</v>
      </c>
      <c r="AD88" s="58">
        <v>1029.3</v>
      </c>
      <c r="AE88" s="58">
        <v>9634.0300000000007</v>
      </c>
      <c r="AF88" s="58">
        <v>10615.21</v>
      </c>
      <c r="AG88" s="41">
        <f t="shared" si="18"/>
        <v>50963.99</v>
      </c>
      <c r="AI88" s="41">
        <v>9.9999999947613105E-3</v>
      </c>
    </row>
    <row r="89" spans="1:35" x14ac:dyDescent="0.3">
      <c r="A89" s="2" t="s">
        <v>636</v>
      </c>
      <c r="B89" s="3">
        <v>6001713</v>
      </c>
      <c r="C89" s="1">
        <v>145830</v>
      </c>
      <c r="D89" s="18">
        <v>5</v>
      </c>
      <c r="E89" s="59">
        <v>3.5</v>
      </c>
      <c r="F89" s="18">
        <v>7349</v>
      </c>
      <c r="G89" s="18">
        <v>62154</v>
      </c>
      <c r="H89" s="18">
        <v>1464</v>
      </c>
      <c r="I89" s="18">
        <f t="shared" si="12"/>
        <v>70967</v>
      </c>
      <c r="J89" s="18">
        <f t="shared" si="13"/>
        <v>17741.75</v>
      </c>
      <c r="K89" s="18">
        <f t="shared" si="14"/>
        <v>62096.125</v>
      </c>
      <c r="L89" s="17">
        <f t="shared" si="15"/>
        <v>8.4839221850214856E-3</v>
      </c>
      <c r="M89" s="16">
        <f t="shared" si="16"/>
        <v>148468.638237876</v>
      </c>
      <c r="N89" s="18">
        <f t="shared" si="11"/>
        <v>17741.75</v>
      </c>
      <c r="O89" s="16">
        <v>8.3683198240239083</v>
      </c>
      <c r="P89" s="16">
        <f t="shared" si="17"/>
        <v>148468.64000000001</v>
      </c>
      <c r="Q89" s="41"/>
      <c r="R89" s="58">
        <v>15374.71000000001</v>
      </c>
      <c r="S89" s="58">
        <v>1148.55</v>
      </c>
      <c r="T89" s="58">
        <v>1121.3499999999999</v>
      </c>
      <c r="U89" s="58">
        <v>0</v>
      </c>
      <c r="V89" s="58">
        <v>571.14</v>
      </c>
      <c r="W89" s="58">
        <v>0</v>
      </c>
      <c r="X89" s="58">
        <v>221.76</v>
      </c>
      <c r="Y89" s="58">
        <v>0</v>
      </c>
      <c r="Z89" s="58">
        <v>9627.75</v>
      </c>
      <c r="AA89" s="58">
        <v>35259.919999999998</v>
      </c>
      <c r="AB89" s="58">
        <v>0</v>
      </c>
      <c r="AC89" s="58">
        <v>0</v>
      </c>
      <c r="AD89" s="58">
        <v>1583.7</v>
      </c>
      <c r="AE89" s="58">
        <v>72703.960000000006</v>
      </c>
      <c r="AF89" s="58">
        <v>10855.8</v>
      </c>
      <c r="AG89" s="41">
        <f t="shared" si="18"/>
        <v>148468.64000000001</v>
      </c>
      <c r="AI89" s="41">
        <v>1.0000000009313226E-2</v>
      </c>
    </row>
    <row r="90" spans="1:35" x14ac:dyDescent="0.3">
      <c r="A90" s="2" t="s">
        <v>635</v>
      </c>
      <c r="B90" s="3">
        <v>6003453</v>
      </c>
      <c r="C90" s="1">
        <v>145832</v>
      </c>
      <c r="D90" s="18">
        <v>3</v>
      </c>
      <c r="E90" s="59">
        <v>1.5</v>
      </c>
      <c r="F90" s="18">
        <v>5016</v>
      </c>
      <c r="G90" s="18">
        <v>34291</v>
      </c>
      <c r="H90" s="18">
        <v>826</v>
      </c>
      <c r="I90" s="18">
        <f t="shared" si="12"/>
        <v>40133</v>
      </c>
      <c r="J90" s="18">
        <f t="shared" si="13"/>
        <v>10033.25</v>
      </c>
      <c r="K90" s="18">
        <f t="shared" si="14"/>
        <v>15049.875</v>
      </c>
      <c r="L90" s="17">
        <f t="shared" si="15"/>
        <v>2.0561986499850068E-3</v>
      </c>
      <c r="M90" s="16">
        <f t="shared" si="16"/>
        <v>35983.47637473762</v>
      </c>
      <c r="N90" s="18">
        <f>41186/4</f>
        <v>10296.5</v>
      </c>
      <c r="O90" s="16">
        <v>3.586422781724528</v>
      </c>
      <c r="P90" s="16">
        <f t="shared" si="17"/>
        <v>36927.599999999999</v>
      </c>
      <c r="Q90" s="41"/>
      <c r="R90" s="58">
        <v>4497.37</v>
      </c>
      <c r="S90" s="58">
        <v>127.32</v>
      </c>
      <c r="T90" s="58">
        <v>0</v>
      </c>
      <c r="U90" s="58">
        <v>0</v>
      </c>
      <c r="V90" s="58">
        <v>134.49</v>
      </c>
      <c r="W90" s="58">
        <v>0</v>
      </c>
      <c r="X90" s="58">
        <v>478.79</v>
      </c>
      <c r="Y90" s="58">
        <v>0</v>
      </c>
      <c r="Z90" s="58">
        <v>7303.75</v>
      </c>
      <c r="AA90" s="58">
        <v>4220.32</v>
      </c>
      <c r="AB90" s="58">
        <v>7488.45</v>
      </c>
      <c r="AC90" s="58">
        <v>0</v>
      </c>
      <c r="AD90" s="58">
        <v>1292.9100000000001</v>
      </c>
      <c r="AE90" s="58">
        <v>8285.5300000000007</v>
      </c>
      <c r="AF90" s="58">
        <v>3098.67</v>
      </c>
      <c r="AG90" s="41">
        <f t="shared" si="18"/>
        <v>36927.599999999999</v>
      </c>
      <c r="AI90" s="41">
        <v>0</v>
      </c>
    </row>
    <row r="91" spans="1:35" x14ac:dyDescent="0.3">
      <c r="A91" s="2" t="s">
        <v>634</v>
      </c>
      <c r="B91" s="3">
        <v>6012173</v>
      </c>
      <c r="C91" s="1">
        <v>145660</v>
      </c>
      <c r="D91" s="18">
        <v>2</v>
      </c>
      <c r="E91" s="59">
        <v>0.75</v>
      </c>
      <c r="F91" s="18">
        <v>4664</v>
      </c>
      <c r="G91" s="18">
        <v>17650</v>
      </c>
      <c r="H91" s="18">
        <v>2467.92</v>
      </c>
      <c r="I91" s="18">
        <f t="shared" si="12"/>
        <v>24781.919999999998</v>
      </c>
      <c r="J91" s="18">
        <f t="shared" si="13"/>
        <v>6195.48</v>
      </c>
      <c r="K91" s="18">
        <f t="shared" si="14"/>
        <v>4646.6099999999997</v>
      </c>
      <c r="L91" s="17">
        <f t="shared" si="15"/>
        <v>6.3484601759196207E-4</v>
      </c>
      <c r="M91" s="16">
        <f t="shared" si="16"/>
        <v>11109.805307859337</v>
      </c>
      <c r="N91" s="18">
        <f t="shared" ref="N91:N118" si="19">J91</f>
        <v>6195.48</v>
      </c>
      <c r="O91" s="16">
        <v>1.7932113908622638</v>
      </c>
      <c r="P91" s="16">
        <f t="shared" si="17"/>
        <v>11109.81</v>
      </c>
      <c r="Q91" s="41"/>
      <c r="R91" s="58">
        <v>2090.89</v>
      </c>
      <c r="S91" s="58">
        <v>369.42</v>
      </c>
      <c r="T91" s="58">
        <v>228.58</v>
      </c>
      <c r="U91" s="58">
        <v>0</v>
      </c>
      <c r="V91" s="58">
        <v>210.88</v>
      </c>
      <c r="W91" s="58">
        <v>34.64</v>
      </c>
      <c r="X91" s="58">
        <v>262.85000000000002</v>
      </c>
      <c r="Y91" s="58">
        <v>0</v>
      </c>
      <c r="Z91" s="58">
        <v>1551.58</v>
      </c>
      <c r="AA91" s="58">
        <v>1368.22</v>
      </c>
      <c r="AB91" s="58">
        <v>1900.36</v>
      </c>
      <c r="AC91" s="58">
        <v>0</v>
      </c>
      <c r="AD91" s="58">
        <v>390.02</v>
      </c>
      <c r="AE91" s="58">
        <v>2501.5300000000002</v>
      </c>
      <c r="AF91" s="58">
        <v>200.84</v>
      </c>
      <c r="AG91" s="41">
        <f t="shared" si="18"/>
        <v>11109.810000000001</v>
      </c>
      <c r="AI91" s="41">
        <v>0</v>
      </c>
    </row>
    <row r="92" spans="1:35" x14ac:dyDescent="0.3">
      <c r="A92" s="57" t="s">
        <v>633</v>
      </c>
      <c r="B92" s="23">
        <v>6008312</v>
      </c>
      <c r="C92" s="22">
        <v>145316</v>
      </c>
      <c r="D92" s="54">
        <v>5</v>
      </c>
      <c r="E92" s="56">
        <v>3.5</v>
      </c>
      <c r="F92" s="54">
        <v>4585</v>
      </c>
      <c r="G92" s="54">
        <v>43248</v>
      </c>
      <c r="H92" s="54">
        <v>1743</v>
      </c>
      <c r="I92" s="54">
        <f t="shared" si="12"/>
        <v>49576</v>
      </c>
      <c r="J92" s="54">
        <f t="shared" si="13"/>
        <v>12394</v>
      </c>
      <c r="K92" s="54">
        <f t="shared" si="14"/>
        <v>43379</v>
      </c>
      <c r="L92" s="55">
        <f t="shared" si="15"/>
        <v>5.9266831942258388E-3</v>
      </c>
      <c r="M92" s="53">
        <f t="shared" si="16"/>
        <v>103716.95589895218</v>
      </c>
      <c r="N92" s="54">
        <f t="shared" si="19"/>
        <v>12394</v>
      </c>
      <c r="O92" s="53">
        <v>8.3683198240239083</v>
      </c>
      <c r="P92" s="53">
        <f t="shared" si="17"/>
        <v>103716.96</v>
      </c>
      <c r="Q92" s="41"/>
      <c r="R92" s="52">
        <v>9592.1800000000203</v>
      </c>
      <c r="S92" s="52">
        <v>447.71</v>
      </c>
      <c r="T92" s="52">
        <v>1259.43</v>
      </c>
      <c r="U92" s="52">
        <v>0</v>
      </c>
      <c r="V92" s="52">
        <v>106.7</v>
      </c>
      <c r="W92" s="52">
        <v>0</v>
      </c>
      <c r="X92" s="52">
        <v>1832.66</v>
      </c>
      <c r="Y92" s="52">
        <v>0</v>
      </c>
      <c r="Z92" s="52">
        <v>12996</v>
      </c>
      <c r="AA92" s="52">
        <v>30989.98</v>
      </c>
      <c r="AB92" s="52">
        <v>0</v>
      </c>
      <c r="AC92" s="52">
        <v>0</v>
      </c>
      <c r="AD92" s="52">
        <v>2914.27</v>
      </c>
      <c r="AE92" s="52">
        <v>33764.080000000002</v>
      </c>
      <c r="AF92" s="52">
        <v>9813.9500000000007</v>
      </c>
      <c r="AG92" s="51">
        <f t="shared" si="18"/>
        <v>103716.96</v>
      </c>
      <c r="AI92" s="41">
        <v>-9.9999999802093953E-3</v>
      </c>
    </row>
    <row r="93" spans="1:35" x14ac:dyDescent="0.3">
      <c r="A93" s="2" t="s">
        <v>632</v>
      </c>
      <c r="B93" s="3">
        <v>6002885</v>
      </c>
      <c r="C93" s="1">
        <v>145673</v>
      </c>
      <c r="D93" s="18">
        <v>5</v>
      </c>
      <c r="E93" s="59">
        <v>3.5</v>
      </c>
      <c r="F93" s="18">
        <v>1371</v>
      </c>
      <c r="G93" s="18">
        <v>2551</v>
      </c>
      <c r="H93" s="18">
        <v>26.04</v>
      </c>
      <c r="I93" s="18">
        <f t="shared" si="12"/>
        <v>3948.04</v>
      </c>
      <c r="J93" s="18">
        <f t="shared" si="13"/>
        <v>987.01</v>
      </c>
      <c r="K93" s="18">
        <f t="shared" si="14"/>
        <v>3454.5349999999999</v>
      </c>
      <c r="L93" s="17">
        <f t="shared" si="15"/>
        <v>4.7197801997199011E-4</v>
      </c>
      <c r="M93" s="16">
        <f t="shared" si="16"/>
        <v>8259.6153495098279</v>
      </c>
      <c r="N93" s="18">
        <f t="shared" si="19"/>
        <v>987.01</v>
      </c>
      <c r="O93" s="16">
        <v>8.3683198240239083</v>
      </c>
      <c r="P93" s="16">
        <f t="shared" si="17"/>
        <v>8259.6200000000008</v>
      </c>
      <c r="Q93" s="41"/>
      <c r="R93" s="58">
        <v>2868.24</v>
      </c>
      <c r="S93" s="58">
        <v>0</v>
      </c>
      <c r="T93" s="58">
        <v>0</v>
      </c>
      <c r="U93" s="58">
        <v>0</v>
      </c>
      <c r="V93" s="58">
        <v>0</v>
      </c>
      <c r="W93" s="58">
        <v>0</v>
      </c>
      <c r="X93" s="58">
        <v>0</v>
      </c>
      <c r="Y93" s="58">
        <v>54.48</v>
      </c>
      <c r="Z93" s="58">
        <v>635.99</v>
      </c>
      <c r="AA93" s="58">
        <v>2853.6</v>
      </c>
      <c r="AB93" s="58">
        <v>0</v>
      </c>
      <c r="AC93" s="58">
        <v>0</v>
      </c>
      <c r="AD93" s="58">
        <v>127.62</v>
      </c>
      <c r="AE93" s="58">
        <v>1719.69</v>
      </c>
      <c r="AF93" s="58">
        <v>0</v>
      </c>
      <c r="AG93" s="41">
        <f t="shared" si="18"/>
        <v>8259.619999999999</v>
      </c>
      <c r="AI93" s="41">
        <v>0</v>
      </c>
    </row>
    <row r="94" spans="1:35" x14ac:dyDescent="0.3">
      <c r="A94" s="2" t="s">
        <v>632</v>
      </c>
      <c r="B94" s="3">
        <v>6000384</v>
      </c>
      <c r="C94" s="1">
        <v>145704</v>
      </c>
      <c r="D94" s="18">
        <v>5</v>
      </c>
      <c r="E94" s="59">
        <v>3.5</v>
      </c>
      <c r="F94" s="18">
        <v>528</v>
      </c>
      <c r="G94" s="18">
        <v>3132</v>
      </c>
      <c r="H94" s="18">
        <v>0</v>
      </c>
      <c r="I94" s="18">
        <f t="shared" si="12"/>
        <v>3660</v>
      </c>
      <c r="J94" s="18">
        <f t="shared" si="13"/>
        <v>915</v>
      </c>
      <c r="K94" s="18">
        <f t="shared" si="14"/>
        <v>3202.5</v>
      </c>
      <c r="L94" s="17">
        <f t="shared" si="15"/>
        <v>4.3754357937039235E-4</v>
      </c>
      <c r="M94" s="16">
        <f t="shared" si="16"/>
        <v>7657.0126389818661</v>
      </c>
      <c r="N94" s="18">
        <f t="shared" si="19"/>
        <v>915</v>
      </c>
      <c r="O94" s="16">
        <v>8.3683198240239083</v>
      </c>
      <c r="P94" s="16">
        <f t="shared" si="17"/>
        <v>7657.01</v>
      </c>
      <c r="Q94" s="41"/>
      <c r="R94" s="58">
        <v>1104.630000000001</v>
      </c>
      <c r="S94" s="58">
        <v>0</v>
      </c>
      <c r="T94" s="58">
        <v>0</v>
      </c>
      <c r="U94" s="58">
        <v>0</v>
      </c>
      <c r="V94" s="58">
        <v>0</v>
      </c>
      <c r="W94" s="58">
        <v>0</v>
      </c>
      <c r="X94" s="58">
        <v>0</v>
      </c>
      <c r="Y94" s="58">
        <v>0</v>
      </c>
      <c r="Z94" s="58">
        <v>0</v>
      </c>
      <c r="AA94" s="58">
        <v>2207.14</v>
      </c>
      <c r="AB94" s="58">
        <v>0</v>
      </c>
      <c r="AC94" s="58">
        <v>0</v>
      </c>
      <c r="AD94" s="58">
        <v>25.1</v>
      </c>
      <c r="AE94" s="58">
        <v>3491.68</v>
      </c>
      <c r="AF94" s="58">
        <v>828.46</v>
      </c>
      <c r="AG94" s="41">
        <f t="shared" si="18"/>
        <v>7657.0100000000011</v>
      </c>
      <c r="AI94" s="41">
        <v>1.0000000001127773E-2</v>
      </c>
    </row>
    <row r="95" spans="1:35" x14ac:dyDescent="0.3">
      <c r="A95" s="2" t="s">
        <v>631</v>
      </c>
      <c r="B95" s="3">
        <v>6000400</v>
      </c>
      <c r="C95" s="1">
        <v>145436</v>
      </c>
      <c r="D95" s="18">
        <v>5</v>
      </c>
      <c r="E95" s="59">
        <v>3.5</v>
      </c>
      <c r="F95" s="18">
        <v>331</v>
      </c>
      <c r="G95" s="18">
        <v>2589</v>
      </c>
      <c r="H95" s="18">
        <v>128.52000000000001</v>
      </c>
      <c r="I95" s="18">
        <f t="shared" si="12"/>
        <v>3048.52</v>
      </c>
      <c r="J95" s="18">
        <f t="shared" si="13"/>
        <v>762.13</v>
      </c>
      <c r="K95" s="18">
        <f t="shared" si="14"/>
        <v>2667.4549999999999</v>
      </c>
      <c r="L95" s="17">
        <f t="shared" si="15"/>
        <v>3.6444271928476188E-4</v>
      </c>
      <c r="M95" s="16">
        <f t="shared" si="16"/>
        <v>6377.7475874833326</v>
      </c>
      <c r="N95" s="18">
        <f t="shared" si="19"/>
        <v>762.13</v>
      </c>
      <c r="O95" s="16">
        <v>8.3683198240239083</v>
      </c>
      <c r="P95" s="16">
        <f t="shared" si="17"/>
        <v>6377.75</v>
      </c>
      <c r="Q95" s="41"/>
      <c r="R95" s="58">
        <v>692.48</v>
      </c>
      <c r="S95" s="58">
        <v>0</v>
      </c>
      <c r="T95" s="58">
        <v>0</v>
      </c>
      <c r="U95" s="58">
        <v>0</v>
      </c>
      <c r="V95" s="58">
        <v>0</v>
      </c>
      <c r="W95" s="58">
        <v>0</v>
      </c>
      <c r="X95" s="58">
        <v>0</v>
      </c>
      <c r="Y95" s="58">
        <v>268.87</v>
      </c>
      <c r="Z95" s="58">
        <v>0</v>
      </c>
      <c r="AA95" s="58">
        <v>1328.47</v>
      </c>
      <c r="AB95" s="58">
        <v>0</v>
      </c>
      <c r="AC95" s="58">
        <v>0</v>
      </c>
      <c r="AD95" s="58">
        <v>0</v>
      </c>
      <c r="AE95" s="58">
        <v>4087.93</v>
      </c>
      <c r="AF95" s="58">
        <v>0</v>
      </c>
      <c r="AG95" s="41">
        <f t="shared" si="18"/>
        <v>6377.75</v>
      </c>
      <c r="AI95" s="41">
        <v>0</v>
      </c>
    </row>
    <row r="96" spans="1:35" x14ac:dyDescent="0.3">
      <c r="A96" s="2" t="s">
        <v>630</v>
      </c>
      <c r="B96" s="3">
        <v>6000426</v>
      </c>
      <c r="C96" s="1">
        <v>145933</v>
      </c>
      <c r="D96" s="18">
        <v>1</v>
      </c>
      <c r="E96" s="59">
        <v>0</v>
      </c>
      <c r="F96" s="18">
        <v>530</v>
      </c>
      <c r="G96" s="18">
        <v>381</v>
      </c>
      <c r="H96" s="18">
        <v>910.56</v>
      </c>
      <c r="I96" s="18">
        <f t="shared" si="12"/>
        <v>1821.56</v>
      </c>
      <c r="J96" s="18">
        <f t="shared" si="13"/>
        <v>455.39</v>
      </c>
      <c r="K96" s="18">
        <f t="shared" si="14"/>
        <v>0</v>
      </c>
      <c r="L96" s="17">
        <f t="shared" si="15"/>
        <v>0</v>
      </c>
      <c r="M96" s="16">
        <f t="shared" si="16"/>
        <v>0</v>
      </c>
      <c r="N96" s="18">
        <f t="shared" si="19"/>
        <v>455.39</v>
      </c>
      <c r="O96" s="16">
        <v>0</v>
      </c>
      <c r="P96" s="16">
        <f t="shared" si="17"/>
        <v>0</v>
      </c>
      <c r="Q96" s="41"/>
      <c r="R96" s="58">
        <v>0</v>
      </c>
      <c r="S96" s="58">
        <v>0</v>
      </c>
      <c r="T96" s="58">
        <v>0</v>
      </c>
      <c r="U96" s="58">
        <v>0</v>
      </c>
      <c r="V96" s="58">
        <v>0</v>
      </c>
      <c r="W96" s="58">
        <v>0</v>
      </c>
      <c r="X96" s="58">
        <v>0</v>
      </c>
      <c r="Y96" s="58">
        <v>0</v>
      </c>
      <c r="Z96" s="58">
        <v>0</v>
      </c>
      <c r="AA96" s="58">
        <v>0</v>
      </c>
      <c r="AB96" s="58">
        <v>0</v>
      </c>
      <c r="AC96" s="58">
        <v>0</v>
      </c>
      <c r="AD96" s="58">
        <v>0</v>
      </c>
      <c r="AE96" s="58">
        <v>0</v>
      </c>
      <c r="AF96" s="58">
        <v>0</v>
      </c>
      <c r="AG96" s="41">
        <f t="shared" si="18"/>
        <v>0</v>
      </c>
      <c r="AI96" s="41">
        <v>0</v>
      </c>
    </row>
    <row r="97" spans="1:35" x14ac:dyDescent="0.3">
      <c r="A97" s="57" t="s">
        <v>629</v>
      </c>
      <c r="B97" s="23">
        <v>6007181</v>
      </c>
      <c r="C97" s="22">
        <v>145136</v>
      </c>
      <c r="D97" s="54">
        <v>3</v>
      </c>
      <c r="E97" s="56">
        <v>1.5</v>
      </c>
      <c r="F97" s="54">
        <v>3652</v>
      </c>
      <c r="G97" s="54">
        <v>5838</v>
      </c>
      <c r="H97" s="54">
        <v>2534.2800000000002</v>
      </c>
      <c r="I97" s="54">
        <f t="shared" si="12"/>
        <v>12024.28</v>
      </c>
      <c r="J97" s="54">
        <f t="shared" si="13"/>
        <v>3006.07</v>
      </c>
      <c r="K97" s="54">
        <f t="shared" si="14"/>
        <v>4509.1050000000005</v>
      </c>
      <c r="L97" s="55">
        <f t="shared" si="15"/>
        <v>6.1605931036906581E-4</v>
      </c>
      <c r="M97" s="53">
        <f t="shared" si="16"/>
        <v>10781.037931458652</v>
      </c>
      <c r="N97" s="54">
        <f t="shared" si="19"/>
        <v>3006.07</v>
      </c>
      <c r="O97" s="53">
        <v>3.586422781724528</v>
      </c>
      <c r="P97" s="53">
        <f t="shared" si="17"/>
        <v>10781.04</v>
      </c>
      <c r="Q97" s="41"/>
      <c r="R97" s="52">
        <v>3274.4</v>
      </c>
      <c r="S97" s="52">
        <v>0</v>
      </c>
      <c r="T97" s="52">
        <v>0</v>
      </c>
      <c r="U97" s="52">
        <v>0</v>
      </c>
      <c r="V97" s="52">
        <v>0</v>
      </c>
      <c r="W97" s="52">
        <v>0</v>
      </c>
      <c r="X97" s="52">
        <v>0</v>
      </c>
      <c r="Y97" s="52">
        <v>2272.25</v>
      </c>
      <c r="Z97" s="52">
        <v>314.70999999999998</v>
      </c>
      <c r="AA97" s="52">
        <v>2755.27</v>
      </c>
      <c r="AB97" s="52">
        <v>0</v>
      </c>
      <c r="AC97" s="52">
        <v>0</v>
      </c>
      <c r="AD97" s="52">
        <v>0</v>
      </c>
      <c r="AE97" s="52">
        <v>866.12</v>
      </c>
      <c r="AF97" s="52">
        <v>1298.29</v>
      </c>
      <c r="AG97" s="51">
        <f t="shared" si="18"/>
        <v>10781.04</v>
      </c>
      <c r="AI97" s="41">
        <v>0</v>
      </c>
    </row>
    <row r="98" spans="1:35" x14ac:dyDescent="0.3">
      <c r="A98" s="2" t="s">
        <v>628</v>
      </c>
      <c r="B98" s="3">
        <v>6001010</v>
      </c>
      <c r="C98" s="1">
        <v>145371</v>
      </c>
      <c r="D98" s="18">
        <v>5</v>
      </c>
      <c r="E98" s="59">
        <v>3.5</v>
      </c>
      <c r="F98" s="18">
        <v>2567</v>
      </c>
      <c r="G98" s="18">
        <v>18250</v>
      </c>
      <c r="H98" s="18">
        <v>1313.76</v>
      </c>
      <c r="I98" s="18">
        <f t="shared" si="12"/>
        <v>22130.76</v>
      </c>
      <c r="J98" s="18">
        <f t="shared" si="13"/>
        <v>5532.69</v>
      </c>
      <c r="K98" s="18">
        <f t="shared" si="14"/>
        <v>19364.414999999997</v>
      </c>
      <c r="L98" s="17">
        <f t="shared" si="15"/>
        <v>2.6456753946959297E-3</v>
      </c>
      <c r="M98" s="16">
        <f t="shared" si="16"/>
        <v>46299.319407178773</v>
      </c>
      <c r="N98" s="18">
        <f t="shared" si="19"/>
        <v>5532.69</v>
      </c>
      <c r="O98" s="16">
        <v>8.3683198240239083</v>
      </c>
      <c r="P98" s="16">
        <f t="shared" si="17"/>
        <v>46299.32</v>
      </c>
      <c r="Q98" s="41"/>
      <c r="R98" s="58">
        <v>5370.37</v>
      </c>
      <c r="S98" s="58">
        <v>0</v>
      </c>
      <c r="T98" s="58">
        <v>0</v>
      </c>
      <c r="U98" s="58">
        <v>0</v>
      </c>
      <c r="V98" s="58">
        <v>0</v>
      </c>
      <c r="W98" s="58">
        <v>0</v>
      </c>
      <c r="X98" s="58">
        <v>0</v>
      </c>
      <c r="Y98" s="58">
        <v>2748.49</v>
      </c>
      <c r="Z98" s="58">
        <v>2347.31</v>
      </c>
      <c r="AA98" s="58">
        <v>8818.1200000000008</v>
      </c>
      <c r="AB98" s="58">
        <v>0</v>
      </c>
      <c r="AC98" s="58">
        <v>0</v>
      </c>
      <c r="AD98" s="58">
        <v>127.62</v>
      </c>
      <c r="AE98" s="58">
        <v>14642.47</v>
      </c>
      <c r="AF98" s="58">
        <v>12244.94</v>
      </c>
      <c r="AG98" s="41">
        <f t="shared" si="18"/>
        <v>46299.32</v>
      </c>
      <c r="AI98" s="41">
        <v>0</v>
      </c>
    </row>
    <row r="99" spans="1:35" x14ac:dyDescent="0.3">
      <c r="A99" s="2" t="s">
        <v>627</v>
      </c>
      <c r="B99" s="3">
        <v>6000012</v>
      </c>
      <c r="C99" s="1">
        <v>146085</v>
      </c>
      <c r="D99" s="18">
        <v>3</v>
      </c>
      <c r="E99" s="59">
        <v>1.5</v>
      </c>
      <c r="F99" s="18">
        <v>3446</v>
      </c>
      <c r="G99" s="18">
        <v>9826</v>
      </c>
      <c r="H99" s="18">
        <v>232.68</v>
      </c>
      <c r="I99" s="18">
        <f t="shared" si="12"/>
        <v>13504.68</v>
      </c>
      <c r="J99" s="18">
        <f t="shared" si="13"/>
        <v>3376.17</v>
      </c>
      <c r="K99" s="18">
        <f t="shared" si="14"/>
        <v>5064.2550000000001</v>
      </c>
      <c r="L99" s="17">
        <f t="shared" si="15"/>
        <v>6.9190702874142272E-4</v>
      </c>
      <c r="M99" s="16">
        <f t="shared" si="16"/>
        <v>12108.373002974897</v>
      </c>
      <c r="N99" s="18">
        <f t="shared" si="19"/>
        <v>3376.17</v>
      </c>
      <c r="O99" s="16">
        <v>3.586422781724528</v>
      </c>
      <c r="P99" s="16">
        <f t="shared" si="17"/>
        <v>12108.37</v>
      </c>
      <c r="Q99" s="41"/>
      <c r="R99" s="58">
        <v>3089.6900000000014</v>
      </c>
      <c r="S99" s="58">
        <v>6.03</v>
      </c>
      <c r="T99" s="58">
        <v>48.2</v>
      </c>
      <c r="U99" s="58">
        <v>0</v>
      </c>
      <c r="V99" s="58">
        <v>154.4</v>
      </c>
      <c r="W99" s="58">
        <v>0</v>
      </c>
      <c r="X99" s="58">
        <v>0</v>
      </c>
      <c r="Y99" s="58">
        <v>0</v>
      </c>
      <c r="Z99" s="58">
        <v>1092.07</v>
      </c>
      <c r="AA99" s="58">
        <v>6275.34</v>
      </c>
      <c r="AB99" s="58">
        <v>0</v>
      </c>
      <c r="AC99" s="58">
        <v>0</v>
      </c>
      <c r="AD99" s="58">
        <v>136.28</v>
      </c>
      <c r="AE99" s="58">
        <v>299.47000000000003</v>
      </c>
      <c r="AF99" s="58">
        <v>1006.89</v>
      </c>
      <c r="AG99" s="41">
        <f t="shared" si="18"/>
        <v>12108.37</v>
      </c>
      <c r="AI99" s="41">
        <v>-9.9999999983992893E-3</v>
      </c>
    </row>
    <row r="100" spans="1:35" x14ac:dyDescent="0.3">
      <c r="A100" s="2" t="s">
        <v>626</v>
      </c>
      <c r="B100" s="3">
        <v>6002364</v>
      </c>
      <c r="C100" s="1">
        <v>145753</v>
      </c>
      <c r="D100" s="18">
        <v>4</v>
      </c>
      <c r="E100" s="59">
        <v>2.5</v>
      </c>
      <c r="F100" s="18">
        <v>4983</v>
      </c>
      <c r="G100" s="18">
        <v>24929</v>
      </c>
      <c r="H100" s="18">
        <v>6280.68</v>
      </c>
      <c r="I100" s="18">
        <f t="shared" si="12"/>
        <v>36192.68</v>
      </c>
      <c r="J100" s="18">
        <f t="shared" si="13"/>
        <v>9048.17</v>
      </c>
      <c r="K100" s="18">
        <f t="shared" si="14"/>
        <v>22620.424999999999</v>
      </c>
      <c r="L100" s="17">
        <f t="shared" si="15"/>
        <v>3.0905298115158492E-3</v>
      </c>
      <c r="M100" s="16">
        <f t="shared" si="16"/>
        <v>54084.271701527359</v>
      </c>
      <c r="N100" s="18">
        <f t="shared" si="19"/>
        <v>9048.17</v>
      </c>
      <c r="O100" s="16">
        <v>5.9773713028742117</v>
      </c>
      <c r="P100" s="16">
        <f t="shared" si="17"/>
        <v>54084.27</v>
      </c>
      <c r="Q100" s="41"/>
      <c r="R100" s="58">
        <v>7446.31</v>
      </c>
      <c r="S100" s="58">
        <v>0</v>
      </c>
      <c r="T100" s="58">
        <v>0</v>
      </c>
      <c r="U100" s="58">
        <v>0</v>
      </c>
      <c r="V100" s="58">
        <v>0</v>
      </c>
      <c r="W100" s="58">
        <v>0</v>
      </c>
      <c r="X100" s="58">
        <v>0</v>
      </c>
      <c r="Y100" s="58">
        <v>9385.49</v>
      </c>
      <c r="Z100" s="58">
        <v>6900.87</v>
      </c>
      <c r="AA100" s="58">
        <v>8206.93</v>
      </c>
      <c r="AB100" s="58">
        <v>0</v>
      </c>
      <c r="AC100" s="58">
        <v>0</v>
      </c>
      <c r="AD100" s="58">
        <v>1052.02</v>
      </c>
      <c r="AE100" s="58">
        <v>7954.39</v>
      </c>
      <c r="AF100" s="58">
        <v>13138.26</v>
      </c>
      <c r="AG100" s="41">
        <f t="shared" si="18"/>
        <v>54084.27</v>
      </c>
      <c r="AI100" s="41">
        <v>0</v>
      </c>
    </row>
    <row r="101" spans="1:35" x14ac:dyDescent="0.3">
      <c r="A101" s="2" t="s">
        <v>625</v>
      </c>
      <c r="B101" s="3">
        <v>6008650</v>
      </c>
      <c r="C101" s="1">
        <v>145928</v>
      </c>
      <c r="D101" s="18">
        <v>4</v>
      </c>
      <c r="E101" s="59">
        <v>2.5</v>
      </c>
      <c r="F101" s="18">
        <v>4446</v>
      </c>
      <c r="G101" s="18">
        <v>20650</v>
      </c>
      <c r="H101" s="18">
        <v>357.84</v>
      </c>
      <c r="I101" s="18">
        <f t="shared" si="12"/>
        <v>25453.84</v>
      </c>
      <c r="J101" s="18">
        <f t="shared" si="13"/>
        <v>6363.46</v>
      </c>
      <c r="K101" s="18">
        <f t="shared" si="14"/>
        <v>15908.65</v>
      </c>
      <c r="L101" s="17">
        <f t="shared" si="15"/>
        <v>2.1735293251993106E-3</v>
      </c>
      <c r="M101" s="16">
        <f t="shared" si="16"/>
        <v>38036.763190987935</v>
      </c>
      <c r="N101" s="18">
        <f t="shared" si="19"/>
        <v>6363.46</v>
      </c>
      <c r="O101" s="16">
        <v>5.9773713028742117</v>
      </c>
      <c r="P101" s="16">
        <f t="shared" si="17"/>
        <v>38036.76</v>
      </c>
      <c r="Q101" s="41"/>
      <c r="R101" s="58">
        <v>6643.85</v>
      </c>
      <c r="S101" s="58">
        <v>7.53</v>
      </c>
      <c r="T101" s="58">
        <v>0</v>
      </c>
      <c r="U101" s="58">
        <v>0</v>
      </c>
      <c r="V101" s="58">
        <v>0</v>
      </c>
      <c r="W101" s="58">
        <v>0</v>
      </c>
      <c r="X101" s="58">
        <v>0</v>
      </c>
      <c r="Y101" s="58">
        <v>527.20000000000005</v>
      </c>
      <c r="Z101" s="58">
        <v>7500.11</v>
      </c>
      <c r="AA101" s="58">
        <v>8983.99</v>
      </c>
      <c r="AB101" s="58">
        <v>0</v>
      </c>
      <c r="AC101" s="58">
        <v>0</v>
      </c>
      <c r="AD101" s="58">
        <v>1924.71</v>
      </c>
      <c r="AE101" s="58">
        <v>9998.65</v>
      </c>
      <c r="AF101" s="58">
        <v>2450.7199999999998</v>
      </c>
      <c r="AG101" s="41">
        <f t="shared" si="18"/>
        <v>38036.76</v>
      </c>
      <c r="AI101" s="41">
        <v>0</v>
      </c>
    </row>
    <row r="102" spans="1:35" x14ac:dyDescent="0.3">
      <c r="A102" s="57" t="s">
        <v>624</v>
      </c>
      <c r="B102" s="23">
        <v>6009823</v>
      </c>
      <c r="C102" s="22">
        <v>146050</v>
      </c>
      <c r="D102" s="54">
        <v>2</v>
      </c>
      <c r="E102" s="56">
        <v>0.75</v>
      </c>
      <c r="F102" s="54">
        <v>2654</v>
      </c>
      <c r="G102" s="54">
        <v>16912</v>
      </c>
      <c r="H102" s="54">
        <v>193.2</v>
      </c>
      <c r="I102" s="54">
        <f t="shared" si="12"/>
        <v>19759.2</v>
      </c>
      <c r="J102" s="54">
        <f t="shared" si="13"/>
        <v>4939.8</v>
      </c>
      <c r="K102" s="54">
        <f t="shared" si="14"/>
        <v>3704.8500000000004</v>
      </c>
      <c r="L102" s="55">
        <f t="shared" si="15"/>
        <v>5.0617746449036632E-4</v>
      </c>
      <c r="M102" s="53">
        <f t="shared" si="16"/>
        <v>8858.1056285814102</v>
      </c>
      <c r="N102" s="54">
        <f t="shared" si="19"/>
        <v>4939.8</v>
      </c>
      <c r="O102" s="53">
        <v>1.7932113908622638</v>
      </c>
      <c r="P102" s="53">
        <f t="shared" si="17"/>
        <v>8858.11</v>
      </c>
      <c r="Q102" s="41"/>
      <c r="R102" s="52">
        <v>1189.8</v>
      </c>
      <c r="S102" s="52">
        <v>0</v>
      </c>
      <c r="T102" s="52">
        <v>0</v>
      </c>
      <c r="U102" s="52">
        <v>0</v>
      </c>
      <c r="V102" s="52">
        <v>0</v>
      </c>
      <c r="W102" s="52">
        <v>0</v>
      </c>
      <c r="X102" s="52">
        <v>0</v>
      </c>
      <c r="Y102" s="52">
        <v>86.61</v>
      </c>
      <c r="Z102" s="52">
        <v>95.04</v>
      </c>
      <c r="AA102" s="52">
        <v>126.42</v>
      </c>
      <c r="AB102" s="52">
        <v>0</v>
      </c>
      <c r="AC102" s="52">
        <v>0</v>
      </c>
      <c r="AD102" s="52">
        <v>30.48</v>
      </c>
      <c r="AE102" s="52">
        <v>7233.82</v>
      </c>
      <c r="AF102" s="52">
        <v>95.94</v>
      </c>
      <c r="AG102" s="51">
        <f t="shared" si="18"/>
        <v>8858.11</v>
      </c>
      <c r="AI102" s="41">
        <v>0</v>
      </c>
    </row>
    <row r="103" spans="1:35" x14ac:dyDescent="0.3">
      <c r="A103" s="2" t="s">
        <v>623</v>
      </c>
      <c r="B103" s="3">
        <v>6006175</v>
      </c>
      <c r="C103" s="1">
        <v>145358</v>
      </c>
      <c r="D103" s="18">
        <v>3</v>
      </c>
      <c r="E103" s="59">
        <v>1.5</v>
      </c>
      <c r="F103" s="18">
        <v>3743</v>
      </c>
      <c r="G103" s="18">
        <v>15520</v>
      </c>
      <c r="H103" s="18">
        <v>2871.96</v>
      </c>
      <c r="I103" s="18">
        <f t="shared" si="12"/>
        <v>22134.959999999999</v>
      </c>
      <c r="J103" s="18">
        <f t="shared" si="13"/>
        <v>5533.74</v>
      </c>
      <c r="K103" s="18">
        <f t="shared" si="14"/>
        <v>8300.61</v>
      </c>
      <c r="L103" s="17">
        <f t="shared" si="15"/>
        <v>1.1340760688080165E-3</v>
      </c>
      <c r="M103" s="16">
        <f t="shared" si="16"/>
        <v>19846.33120414029</v>
      </c>
      <c r="N103" s="18">
        <f t="shared" si="19"/>
        <v>5533.74</v>
      </c>
      <c r="O103" s="16">
        <v>3.586422781724528</v>
      </c>
      <c r="P103" s="16">
        <f t="shared" si="17"/>
        <v>19846.330000000002</v>
      </c>
      <c r="Q103" s="41"/>
      <c r="R103" s="58">
        <v>3356.0000000000055</v>
      </c>
      <c r="S103" s="58">
        <v>764.45</v>
      </c>
      <c r="T103" s="58">
        <v>973.82</v>
      </c>
      <c r="U103" s="58">
        <v>0</v>
      </c>
      <c r="V103" s="58">
        <v>426.28</v>
      </c>
      <c r="W103" s="58">
        <v>7.53</v>
      </c>
      <c r="X103" s="58">
        <v>234.98</v>
      </c>
      <c r="Y103" s="58">
        <v>167.95</v>
      </c>
      <c r="Z103" s="58">
        <v>4105.5600000000004</v>
      </c>
      <c r="AA103" s="58">
        <v>4501.8599999999997</v>
      </c>
      <c r="AB103" s="58">
        <v>42.14</v>
      </c>
      <c r="AC103" s="58">
        <v>0</v>
      </c>
      <c r="AD103" s="58">
        <v>633</v>
      </c>
      <c r="AE103" s="58">
        <v>3373.03</v>
      </c>
      <c r="AF103" s="58">
        <v>1259.73</v>
      </c>
      <c r="AG103" s="41">
        <f t="shared" si="18"/>
        <v>19846.330000000002</v>
      </c>
      <c r="AI103" s="41">
        <v>1.0000000005675247E-2</v>
      </c>
    </row>
    <row r="104" spans="1:35" x14ac:dyDescent="0.3">
      <c r="A104" s="2" t="s">
        <v>622</v>
      </c>
      <c r="B104" s="3">
        <v>6000517</v>
      </c>
      <c r="C104" s="1">
        <v>146023</v>
      </c>
      <c r="D104" s="18">
        <v>4</v>
      </c>
      <c r="E104" s="59">
        <v>2.5</v>
      </c>
      <c r="F104" s="18">
        <v>685</v>
      </c>
      <c r="G104" s="18">
        <v>3859</v>
      </c>
      <c r="H104" s="18">
        <v>128.52000000000001</v>
      </c>
      <c r="I104" s="18">
        <f t="shared" si="12"/>
        <v>4672.5200000000004</v>
      </c>
      <c r="J104" s="18">
        <f t="shared" si="13"/>
        <v>1168.1300000000001</v>
      </c>
      <c r="K104" s="18">
        <f t="shared" si="14"/>
        <v>2920.3250000000003</v>
      </c>
      <c r="L104" s="17">
        <f t="shared" si="15"/>
        <v>3.98991242287226E-4</v>
      </c>
      <c r="M104" s="16">
        <f t="shared" si="16"/>
        <v>6982.3467400264553</v>
      </c>
      <c r="N104" s="18">
        <f t="shared" si="19"/>
        <v>1168.1300000000001</v>
      </c>
      <c r="O104" s="16">
        <v>5.9773713028742117</v>
      </c>
      <c r="P104" s="16">
        <f t="shared" si="17"/>
        <v>6982.35</v>
      </c>
      <c r="Q104" s="41"/>
      <c r="R104" s="58">
        <v>1023.63</v>
      </c>
      <c r="S104" s="58">
        <v>0</v>
      </c>
      <c r="T104" s="58">
        <v>0</v>
      </c>
      <c r="U104" s="58">
        <v>0</v>
      </c>
      <c r="V104" s="58">
        <v>0</v>
      </c>
      <c r="W104" s="58">
        <v>0</v>
      </c>
      <c r="X104" s="58">
        <v>0</v>
      </c>
      <c r="Y104" s="58">
        <v>192.05</v>
      </c>
      <c r="Z104" s="58">
        <v>106.1</v>
      </c>
      <c r="AA104" s="58">
        <v>2709.24</v>
      </c>
      <c r="AB104" s="58">
        <v>0</v>
      </c>
      <c r="AC104" s="58">
        <v>0</v>
      </c>
      <c r="AD104" s="58">
        <v>0</v>
      </c>
      <c r="AE104" s="58">
        <v>2951.33</v>
      </c>
      <c r="AF104" s="58">
        <v>0</v>
      </c>
      <c r="AG104" s="41">
        <f t="shared" si="18"/>
        <v>6982.3499999999995</v>
      </c>
      <c r="AI104" s="41">
        <v>0</v>
      </c>
    </row>
    <row r="105" spans="1:35" x14ac:dyDescent="0.3">
      <c r="A105" s="2" t="s">
        <v>621</v>
      </c>
      <c r="B105" s="3">
        <v>6016489</v>
      </c>
      <c r="C105" s="1">
        <v>146187</v>
      </c>
      <c r="D105" s="18">
        <v>2</v>
      </c>
      <c r="E105" s="59">
        <v>0.75</v>
      </c>
      <c r="F105" s="18">
        <v>2153</v>
      </c>
      <c r="G105" s="18">
        <v>3179</v>
      </c>
      <c r="H105" s="18">
        <v>5790.96</v>
      </c>
      <c r="I105" s="18">
        <f t="shared" si="12"/>
        <v>11122.96</v>
      </c>
      <c r="J105" s="18">
        <f t="shared" si="13"/>
        <v>2780.74</v>
      </c>
      <c r="K105" s="18">
        <f t="shared" si="14"/>
        <v>2085.5549999999998</v>
      </c>
      <c r="L105" s="17">
        <f t="shared" si="15"/>
        <v>2.8494026531579035E-4</v>
      </c>
      <c r="M105" s="16">
        <f t="shared" si="16"/>
        <v>4986.4546430263308</v>
      </c>
      <c r="N105" s="18">
        <f t="shared" si="19"/>
        <v>2780.74</v>
      </c>
      <c r="O105" s="16">
        <v>1.7932113908622638</v>
      </c>
      <c r="P105" s="16">
        <f t="shared" si="17"/>
        <v>4986.45</v>
      </c>
      <c r="Q105" s="41"/>
      <c r="R105" s="58">
        <v>965.17999999999961</v>
      </c>
      <c r="S105" s="58">
        <v>319.33</v>
      </c>
      <c r="T105" s="58">
        <v>1110.52</v>
      </c>
      <c r="U105" s="58">
        <v>0</v>
      </c>
      <c r="V105" s="58">
        <v>541.14</v>
      </c>
      <c r="W105" s="58">
        <v>45.57</v>
      </c>
      <c r="X105" s="58">
        <v>579.54999999999995</v>
      </c>
      <c r="Y105" s="58">
        <v>0</v>
      </c>
      <c r="Z105" s="58">
        <v>144.80000000000001</v>
      </c>
      <c r="AA105" s="58">
        <v>257.33</v>
      </c>
      <c r="AB105" s="58">
        <v>296.77999999999997</v>
      </c>
      <c r="AC105" s="58">
        <v>0</v>
      </c>
      <c r="AD105" s="58">
        <v>0</v>
      </c>
      <c r="AE105" s="58">
        <v>447.85</v>
      </c>
      <c r="AF105" s="58">
        <v>278.39999999999998</v>
      </c>
      <c r="AG105" s="41">
        <f t="shared" si="18"/>
        <v>4986.45</v>
      </c>
      <c r="AI105" s="41">
        <v>-2.0000000000436557E-2</v>
      </c>
    </row>
    <row r="106" spans="1:35" x14ac:dyDescent="0.3">
      <c r="A106" s="2" t="s">
        <v>620</v>
      </c>
      <c r="B106" s="3">
        <v>6016729</v>
      </c>
      <c r="C106" s="1">
        <v>146170</v>
      </c>
      <c r="D106" s="18">
        <v>2</v>
      </c>
      <c r="E106" s="59">
        <v>0.75</v>
      </c>
      <c r="F106" s="18">
        <v>2178</v>
      </c>
      <c r="G106" s="18">
        <v>7927</v>
      </c>
      <c r="H106" s="18">
        <v>2639.28</v>
      </c>
      <c r="I106" s="18">
        <f t="shared" si="12"/>
        <v>12744.28</v>
      </c>
      <c r="J106" s="18">
        <f t="shared" si="13"/>
        <v>3186.07</v>
      </c>
      <c r="K106" s="18">
        <f t="shared" si="14"/>
        <v>2389.5525000000002</v>
      </c>
      <c r="L106" s="17">
        <f t="shared" si="15"/>
        <v>3.2647411520483048E-4</v>
      </c>
      <c r="M106" s="16">
        <f t="shared" si="16"/>
        <v>5713.2970160845334</v>
      </c>
      <c r="N106" s="18">
        <f t="shared" si="19"/>
        <v>3186.07</v>
      </c>
      <c r="O106" s="16">
        <v>1.7932113908622638</v>
      </c>
      <c r="P106" s="16">
        <f t="shared" si="17"/>
        <v>5713.3</v>
      </c>
      <c r="Q106" s="41"/>
      <c r="R106" s="58">
        <v>976.4</v>
      </c>
      <c r="S106" s="58">
        <v>181.13</v>
      </c>
      <c r="T106" s="58">
        <v>109.96</v>
      </c>
      <c r="U106" s="58">
        <v>0</v>
      </c>
      <c r="V106" s="58">
        <v>331.01</v>
      </c>
      <c r="W106" s="58">
        <v>44.06</v>
      </c>
      <c r="X106" s="58">
        <v>517.04</v>
      </c>
      <c r="Y106" s="58">
        <v>0</v>
      </c>
      <c r="Z106" s="58">
        <v>1432.33</v>
      </c>
      <c r="AA106" s="58">
        <v>1088.48</v>
      </c>
      <c r="AB106" s="58">
        <v>0</v>
      </c>
      <c r="AC106" s="58">
        <v>0</v>
      </c>
      <c r="AD106" s="58">
        <v>201.74</v>
      </c>
      <c r="AE106" s="58">
        <v>538.41</v>
      </c>
      <c r="AF106" s="58">
        <v>292.74</v>
      </c>
      <c r="AG106" s="41">
        <f t="shared" si="18"/>
        <v>5713.2999999999993</v>
      </c>
      <c r="AI106" s="41">
        <v>0</v>
      </c>
    </row>
    <row r="107" spans="1:35" x14ac:dyDescent="0.3">
      <c r="A107" s="57" t="s">
        <v>619</v>
      </c>
      <c r="B107" s="23">
        <v>6009591</v>
      </c>
      <c r="C107" s="22">
        <v>145956</v>
      </c>
      <c r="D107" s="54">
        <v>5</v>
      </c>
      <c r="E107" s="56">
        <v>3.5</v>
      </c>
      <c r="F107" s="54">
        <v>7255</v>
      </c>
      <c r="G107" s="54">
        <v>12118</v>
      </c>
      <c r="H107" s="54">
        <v>12825.96</v>
      </c>
      <c r="I107" s="54">
        <f t="shared" si="12"/>
        <v>32198.959999999999</v>
      </c>
      <c r="J107" s="54">
        <f t="shared" si="13"/>
        <v>8049.74</v>
      </c>
      <c r="K107" s="54">
        <f t="shared" si="14"/>
        <v>28174.09</v>
      </c>
      <c r="L107" s="55">
        <f t="shared" si="15"/>
        <v>3.8493027897278931E-3</v>
      </c>
      <c r="M107" s="53">
        <f t="shared" si="16"/>
        <v>67362.798820238124</v>
      </c>
      <c r="N107" s="54">
        <f t="shared" si="19"/>
        <v>8049.74</v>
      </c>
      <c r="O107" s="53">
        <v>8.3683198240239083</v>
      </c>
      <c r="P107" s="53">
        <f t="shared" si="17"/>
        <v>67362.8</v>
      </c>
      <c r="Q107" s="41"/>
      <c r="R107" s="52">
        <v>15178.049999999996</v>
      </c>
      <c r="S107" s="52">
        <v>6310.63</v>
      </c>
      <c r="T107" s="52">
        <v>6192.89</v>
      </c>
      <c r="U107" s="52">
        <v>0</v>
      </c>
      <c r="V107" s="52">
        <v>3604.32</v>
      </c>
      <c r="W107" s="52">
        <v>1697.6</v>
      </c>
      <c r="X107" s="52">
        <v>9027.49</v>
      </c>
      <c r="Y107" s="52">
        <v>0</v>
      </c>
      <c r="Z107" s="52">
        <v>4133.95</v>
      </c>
      <c r="AA107" s="52">
        <v>7217.68</v>
      </c>
      <c r="AB107" s="52">
        <v>8694.68</v>
      </c>
      <c r="AC107" s="52">
        <v>0</v>
      </c>
      <c r="AD107" s="52">
        <v>767.79</v>
      </c>
      <c r="AE107" s="52">
        <v>3709.26</v>
      </c>
      <c r="AF107" s="52">
        <v>828.46</v>
      </c>
      <c r="AG107" s="51">
        <f t="shared" si="18"/>
        <v>67362.8</v>
      </c>
      <c r="AI107" s="41">
        <v>9.9999999947613105E-3</v>
      </c>
    </row>
    <row r="108" spans="1:35" x14ac:dyDescent="0.3">
      <c r="A108" s="2" t="s">
        <v>618</v>
      </c>
      <c r="B108" s="3">
        <v>6006506</v>
      </c>
      <c r="C108" s="1">
        <v>146180</v>
      </c>
      <c r="D108" s="18">
        <v>5</v>
      </c>
      <c r="E108" s="59">
        <v>3.5</v>
      </c>
      <c r="F108" s="18">
        <v>4464</v>
      </c>
      <c r="G108" s="18">
        <v>8967</v>
      </c>
      <c r="H108" s="18">
        <v>409.08</v>
      </c>
      <c r="I108" s="18">
        <f t="shared" si="12"/>
        <v>13840.08</v>
      </c>
      <c r="J108" s="18">
        <f t="shared" si="13"/>
        <v>3460.02</v>
      </c>
      <c r="K108" s="18">
        <f t="shared" si="14"/>
        <v>12110.07</v>
      </c>
      <c r="L108" s="17">
        <f t="shared" si="15"/>
        <v>1.6545459404296665E-3</v>
      </c>
      <c r="M108" s="16">
        <f t="shared" si="16"/>
        <v>28954.553957519165</v>
      </c>
      <c r="N108" s="18">
        <f t="shared" si="19"/>
        <v>3460.02</v>
      </c>
      <c r="O108" s="16">
        <v>8.3683198240239083</v>
      </c>
      <c r="P108" s="16">
        <f t="shared" si="17"/>
        <v>28954.55</v>
      </c>
      <c r="Q108" s="41"/>
      <c r="R108" s="58">
        <v>9339.0499999999993</v>
      </c>
      <c r="S108" s="58">
        <v>105.44</v>
      </c>
      <c r="T108" s="58">
        <v>641.42999999999995</v>
      </c>
      <c r="U108" s="58">
        <v>0</v>
      </c>
      <c r="V108" s="58">
        <v>0</v>
      </c>
      <c r="W108" s="58">
        <v>0</v>
      </c>
      <c r="X108" s="58">
        <v>108.96</v>
      </c>
      <c r="Y108" s="58">
        <v>0</v>
      </c>
      <c r="Z108" s="58">
        <v>334.73</v>
      </c>
      <c r="AA108" s="58">
        <v>10435.290000000001</v>
      </c>
      <c r="AB108" s="58">
        <v>1508.39</v>
      </c>
      <c r="AC108" s="58">
        <v>0</v>
      </c>
      <c r="AD108" s="58">
        <v>0</v>
      </c>
      <c r="AE108" s="58">
        <v>5717.65</v>
      </c>
      <c r="AF108" s="58">
        <v>763.61</v>
      </c>
      <c r="AG108" s="41">
        <f t="shared" si="18"/>
        <v>28954.550000000003</v>
      </c>
      <c r="AI108" s="41">
        <v>9.9999999983992893E-3</v>
      </c>
    </row>
    <row r="109" spans="1:35" x14ac:dyDescent="0.3">
      <c r="A109" s="2" t="s">
        <v>617</v>
      </c>
      <c r="B109" s="3">
        <v>6014575</v>
      </c>
      <c r="C109" s="1">
        <v>145960</v>
      </c>
      <c r="D109" s="18">
        <v>4</v>
      </c>
      <c r="E109" s="59">
        <v>2.5</v>
      </c>
      <c r="F109" s="18">
        <v>2594</v>
      </c>
      <c r="G109" s="18">
        <v>14583</v>
      </c>
      <c r="H109" s="18">
        <v>189</v>
      </c>
      <c r="I109" s="18">
        <f t="shared" si="12"/>
        <v>17366</v>
      </c>
      <c r="J109" s="18">
        <f t="shared" si="13"/>
        <v>4341.5</v>
      </c>
      <c r="K109" s="18">
        <f t="shared" si="14"/>
        <v>10853.75</v>
      </c>
      <c r="L109" s="17">
        <f t="shared" si="15"/>
        <v>1.4829004292244796E-3</v>
      </c>
      <c r="M109" s="16">
        <f t="shared" si="16"/>
        <v>25950.757511428394</v>
      </c>
      <c r="N109" s="18">
        <f t="shared" si="19"/>
        <v>4341.5</v>
      </c>
      <c r="O109" s="16">
        <v>5.9773713028742117</v>
      </c>
      <c r="P109" s="16">
        <f t="shared" si="17"/>
        <v>25950.76</v>
      </c>
      <c r="Q109" s="41"/>
      <c r="R109" s="58">
        <v>3876.3199999999979</v>
      </c>
      <c r="S109" s="58">
        <v>45.19</v>
      </c>
      <c r="T109" s="58">
        <v>59</v>
      </c>
      <c r="U109" s="58">
        <v>0</v>
      </c>
      <c r="V109" s="58">
        <v>178.25</v>
      </c>
      <c r="W109" s="58">
        <v>0</v>
      </c>
      <c r="X109" s="58">
        <v>0</v>
      </c>
      <c r="Y109" s="58">
        <v>0</v>
      </c>
      <c r="Z109" s="58">
        <v>245.07</v>
      </c>
      <c r="AA109" s="58">
        <v>19351.740000000002</v>
      </c>
      <c r="AB109" s="58">
        <v>1367.32</v>
      </c>
      <c r="AC109" s="58">
        <v>0</v>
      </c>
      <c r="AD109" s="58">
        <v>61.27</v>
      </c>
      <c r="AE109" s="58">
        <v>766.6</v>
      </c>
      <c r="AF109" s="58">
        <v>0</v>
      </c>
      <c r="AG109" s="41">
        <f t="shared" si="18"/>
        <v>25950.76</v>
      </c>
      <c r="AI109" s="41">
        <v>-1.0000000002037268E-2</v>
      </c>
    </row>
    <row r="110" spans="1:35" x14ac:dyDescent="0.3">
      <c r="A110" s="2" t="s">
        <v>616</v>
      </c>
      <c r="B110" s="3">
        <v>6007892</v>
      </c>
      <c r="C110" s="1">
        <v>145324</v>
      </c>
      <c r="D110" s="18">
        <v>2</v>
      </c>
      <c r="E110" s="59">
        <v>0.75</v>
      </c>
      <c r="F110" s="18">
        <v>4712</v>
      </c>
      <c r="G110" s="18">
        <v>14039</v>
      </c>
      <c r="H110" s="18">
        <v>7079.52</v>
      </c>
      <c r="I110" s="18">
        <f t="shared" si="12"/>
        <v>25830.52</v>
      </c>
      <c r="J110" s="18">
        <f t="shared" si="13"/>
        <v>6457.63</v>
      </c>
      <c r="K110" s="18">
        <f t="shared" si="14"/>
        <v>4843.2224999999999</v>
      </c>
      <c r="L110" s="17">
        <f t="shared" si="15"/>
        <v>6.6170832422707889E-4</v>
      </c>
      <c r="M110" s="16">
        <f t="shared" si="16"/>
        <v>11579.895673973881</v>
      </c>
      <c r="N110" s="18">
        <f t="shared" si="19"/>
        <v>6457.63</v>
      </c>
      <c r="O110" s="16">
        <v>1.7932113908622638</v>
      </c>
      <c r="P110" s="16">
        <f t="shared" si="17"/>
        <v>11579.9</v>
      </c>
      <c r="Q110" s="41"/>
      <c r="R110" s="58">
        <v>2112.39</v>
      </c>
      <c r="S110" s="58">
        <v>817.17</v>
      </c>
      <c r="T110" s="58">
        <v>450.38</v>
      </c>
      <c r="U110" s="58">
        <v>0</v>
      </c>
      <c r="V110" s="58">
        <v>419.88</v>
      </c>
      <c r="W110" s="58">
        <v>69.290000000000006</v>
      </c>
      <c r="X110" s="58">
        <v>1417.05</v>
      </c>
      <c r="Y110" s="58">
        <v>0</v>
      </c>
      <c r="Z110" s="58">
        <v>712.8</v>
      </c>
      <c r="AA110" s="58">
        <v>2278.2800000000002</v>
      </c>
      <c r="AB110" s="58">
        <v>1414.4</v>
      </c>
      <c r="AC110" s="58">
        <v>0</v>
      </c>
      <c r="AD110" s="58">
        <v>182.91</v>
      </c>
      <c r="AE110" s="58">
        <v>1530.06</v>
      </c>
      <c r="AF110" s="58">
        <v>175.29</v>
      </c>
      <c r="AG110" s="41">
        <f t="shared" si="18"/>
        <v>11579.9</v>
      </c>
      <c r="AI110" s="41">
        <v>-1.0000000000218279E-2</v>
      </c>
    </row>
    <row r="111" spans="1:35" x14ac:dyDescent="0.3">
      <c r="A111" s="2" t="s">
        <v>615</v>
      </c>
      <c r="B111" s="3">
        <v>6008817</v>
      </c>
      <c r="C111" s="1">
        <v>145563</v>
      </c>
      <c r="D111" s="18">
        <v>5</v>
      </c>
      <c r="E111" s="59">
        <v>3.5</v>
      </c>
      <c r="F111" s="18">
        <v>2898</v>
      </c>
      <c r="G111" s="18">
        <v>12483</v>
      </c>
      <c r="H111" s="18">
        <v>122</v>
      </c>
      <c r="I111" s="18">
        <f t="shared" si="12"/>
        <v>15503</v>
      </c>
      <c r="J111" s="18">
        <f t="shared" si="13"/>
        <v>3875.75</v>
      </c>
      <c r="K111" s="18">
        <f t="shared" si="14"/>
        <v>13565.125</v>
      </c>
      <c r="L111" s="17">
        <f t="shared" si="15"/>
        <v>1.8533437461691782E-3</v>
      </c>
      <c r="M111" s="16">
        <f t="shared" si="16"/>
        <v>32433.515557960618</v>
      </c>
      <c r="N111" s="18">
        <f t="shared" si="19"/>
        <v>3875.75</v>
      </c>
      <c r="O111" s="16">
        <v>8.3683198240239083</v>
      </c>
      <c r="P111" s="16">
        <f t="shared" si="17"/>
        <v>32433.52</v>
      </c>
      <c r="Q111" s="41"/>
      <c r="R111" s="58">
        <v>6062.85</v>
      </c>
      <c r="S111" s="58">
        <v>255.23</v>
      </c>
      <c r="T111" s="58">
        <v>0</v>
      </c>
      <c r="U111" s="58">
        <v>0</v>
      </c>
      <c r="V111" s="58">
        <v>0</v>
      </c>
      <c r="W111" s="58">
        <v>0</v>
      </c>
      <c r="X111" s="58">
        <v>0</v>
      </c>
      <c r="Y111" s="58">
        <v>0</v>
      </c>
      <c r="Z111" s="58">
        <v>11537.82</v>
      </c>
      <c r="AA111" s="58">
        <v>3062.81</v>
      </c>
      <c r="AB111" s="58">
        <v>0</v>
      </c>
      <c r="AC111" s="58">
        <v>0</v>
      </c>
      <c r="AD111" s="58">
        <v>2041.87</v>
      </c>
      <c r="AE111" s="58">
        <v>3646.5</v>
      </c>
      <c r="AF111" s="58">
        <v>5826.44</v>
      </c>
      <c r="AG111" s="41">
        <f t="shared" si="18"/>
        <v>32433.52</v>
      </c>
      <c r="AI111" s="41">
        <v>0</v>
      </c>
    </row>
    <row r="112" spans="1:35" x14ac:dyDescent="0.3">
      <c r="A112" s="57" t="s">
        <v>614</v>
      </c>
      <c r="B112" s="23">
        <v>6008874</v>
      </c>
      <c r="C112" s="22">
        <v>145731</v>
      </c>
      <c r="D112" s="54">
        <v>5</v>
      </c>
      <c r="E112" s="56">
        <v>3.5</v>
      </c>
      <c r="F112" s="54">
        <v>1878</v>
      </c>
      <c r="G112" s="54">
        <v>4532</v>
      </c>
      <c r="H112" s="54">
        <v>1032.3599999999999</v>
      </c>
      <c r="I112" s="54">
        <f t="shared" si="12"/>
        <v>7442.36</v>
      </c>
      <c r="J112" s="54">
        <f t="shared" si="13"/>
        <v>1860.59</v>
      </c>
      <c r="K112" s="54">
        <f t="shared" si="14"/>
        <v>6512.0649999999996</v>
      </c>
      <c r="L112" s="55">
        <f t="shared" si="15"/>
        <v>8.8971498179317844E-4</v>
      </c>
      <c r="M112" s="53">
        <f t="shared" si="16"/>
        <v>15570.012181380624</v>
      </c>
      <c r="N112" s="54">
        <f t="shared" si="19"/>
        <v>1860.59</v>
      </c>
      <c r="O112" s="53">
        <v>8.3683198240239083</v>
      </c>
      <c r="P112" s="53">
        <f t="shared" si="17"/>
        <v>15570.01</v>
      </c>
      <c r="Q112" s="41"/>
      <c r="R112" s="52">
        <v>3928.9200000000014</v>
      </c>
      <c r="S112" s="52">
        <v>808.38</v>
      </c>
      <c r="T112" s="52">
        <v>284.69</v>
      </c>
      <c r="U112" s="52">
        <v>0</v>
      </c>
      <c r="V112" s="52">
        <v>52.72</v>
      </c>
      <c r="W112" s="52">
        <v>161.68</v>
      </c>
      <c r="X112" s="52">
        <v>852.31</v>
      </c>
      <c r="Y112" s="52">
        <v>0</v>
      </c>
      <c r="Z112" s="52">
        <v>380.76</v>
      </c>
      <c r="AA112" s="52">
        <v>799.17</v>
      </c>
      <c r="AB112" s="52">
        <v>4179.9799999999996</v>
      </c>
      <c r="AC112" s="52">
        <v>0</v>
      </c>
      <c r="AD112" s="52">
        <v>182.01</v>
      </c>
      <c r="AE112" s="52">
        <v>3939.39</v>
      </c>
      <c r="AF112" s="52">
        <v>0</v>
      </c>
      <c r="AG112" s="51">
        <f t="shared" si="18"/>
        <v>15570.01</v>
      </c>
      <c r="AI112" s="41">
        <v>-9.9999999983992893E-3</v>
      </c>
    </row>
    <row r="113" spans="1:35" x14ac:dyDescent="0.3">
      <c r="A113" s="2" t="s">
        <v>613</v>
      </c>
      <c r="B113" s="3">
        <v>6008973</v>
      </c>
      <c r="C113" s="1">
        <v>145935</v>
      </c>
      <c r="D113" s="18">
        <v>3</v>
      </c>
      <c r="E113" s="59">
        <v>1.5</v>
      </c>
      <c r="F113" s="18">
        <v>1651</v>
      </c>
      <c r="G113" s="18">
        <v>13383</v>
      </c>
      <c r="H113" s="18">
        <v>0</v>
      </c>
      <c r="I113" s="18">
        <f t="shared" si="12"/>
        <v>15034</v>
      </c>
      <c r="J113" s="18">
        <f t="shared" si="13"/>
        <v>3758.5</v>
      </c>
      <c r="K113" s="18">
        <f t="shared" si="14"/>
        <v>5637.75</v>
      </c>
      <c r="L113" s="17">
        <f t="shared" si="15"/>
        <v>7.7026114429209352E-4</v>
      </c>
      <c r="M113" s="16">
        <f t="shared" si="16"/>
        <v>13479.570025111636</v>
      </c>
      <c r="N113" s="18">
        <f t="shared" si="19"/>
        <v>3758.5</v>
      </c>
      <c r="O113" s="16">
        <v>3.586422781724528</v>
      </c>
      <c r="P113" s="16">
        <f t="shared" si="17"/>
        <v>13479.57</v>
      </c>
      <c r="Q113" s="41"/>
      <c r="R113" s="58">
        <v>1480.2899999999997</v>
      </c>
      <c r="S113" s="58">
        <v>0</v>
      </c>
      <c r="T113" s="58">
        <v>0</v>
      </c>
      <c r="U113" s="58">
        <v>0</v>
      </c>
      <c r="V113" s="58">
        <v>0</v>
      </c>
      <c r="W113" s="58">
        <v>0</v>
      </c>
      <c r="X113" s="58">
        <v>0</v>
      </c>
      <c r="Y113" s="58">
        <v>0</v>
      </c>
      <c r="Z113" s="58">
        <v>1302.77</v>
      </c>
      <c r="AA113" s="58">
        <v>66.349999999999994</v>
      </c>
      <c r="AB113" s="58">
        <v>0</v>
      </c>
      <c r="AC113" s="58">
        <v>0</v>
      </c>
      <c r="AD113" s="58">
        <v>291.39999999999998</v>
      </c>
      <c r="AE113" s="58">
        <v>8975.92</v>
      </c>
      <c r="AF113" s="58">
        <v>1362.84</v>
      </c>
      <c r="AG113" s="41">
        <f t="shared" si="18"/>
        <v>13479.57</v>
      </c>
      <c r="AI113" s="41">
        <v>-1.0000000000218279E-2</v>
      </c>
    </row>
    <row r="114" spans="1:35" x14ac:dyDescent="0.3">
      <c r="A114" s="2" t="s">
        <v>612</v>
      </c>
      <c r="B114" s="3">
        <v>6012678</v>
      </c>
      <c r="C114" s="1">
        <v>145029</v>
      </c>
      <c r="D114" s="18">
        <v>2</v>
      </c>
      <c r="E114" s="59">
        <v>0.75</v>
      </c>
      <c r="F114" s="18">
        <v>4797</v>
      </c>
      <c r="G114" s="18">
        <v>4720</v>
      </c>
      <c r="H114" s="18">
        <v>4025.28</v>
      </c>
      <c r="I114" s="18">
        <f t="shared" si="12"/>
        <v>13542.28</v>
      </c>
      <c r="J114" s="18">
        <f t="shared" si="13"/>
        <v>3385.57</v>
      </c>
      <c r="K114" s="18">
        <f t="shared" si="14"/>
        <v>2539.1775000000002</v>
      </c>
      <c r="L114" s="17">
        <f t="shared" si="15"/>
        <v>3.4691672506066028E-4</v>
      </c>
      <c r="M114" s="16">
        <f t="shared" si="16"/>
        <v>6071.0426885615552</v>
      </c>
      <c r="N114" s="18">
        <f t="shared" si="19"/>
        <v>3385.57</v>
      </c>
      <c r="O114" s="16">
        <v>1.7932113908622638</v>
      </c>
      <c r="P114" s="16">
        <f t="shared" si="17"/>
        <v>6071.04</v>
      </c>
      <c r="Q114" s="41"/>
      <c r="R114" s="58">
        <v>2150.5000000000009</v>
      </c>
      <c r="S114" s="58">
        <v>727.16</v>
      </c>
      <c r="T114" s="58">
        <v>568.63</v>
      </c>
      <c r="U114" s="58">
        <v>0</v>
      </c>
      <c r="V114" s="58">
        <v>276.02999999999997</v>
      </c>
      <c r="W114" s="58">
        <v>91.51</v>
      </c>
      <c r="X114" s="58">
        <v>141.22</v>
      </c>
      <c r="Y114" s="58">
        <v>0</v>
      </c>
      <c r="Z114" s="58">
        <v>478.34</v>
      </c>
      <c r="AA114" s="58">
        <v>1207.28</v>
      </c>
      <c r="AB114" s="58">
        <v>0</v>
      </c>
      <c r="AC114" s="58">
        <v>0</v>
      </c>
      <c r="AD114" s="58">
        <v>63.21</v>
      </c>
      <c r="AE114" s="58">
        <v>325.47000000000003</v>
      </c>
      <c r="AF114" s="58">
        <v>41.69</v>
      </c>
      <c r="AG114" s="41">
        <f t="shared" si="18"/>
        <v>6071.04</v>
      </c>
      <c r="AI114" s="41">
        <v>-9.999999999308784E-3</v>
      </c>
    </row>
    <row r="115" spans="1:35" x14ac:dyDescent="0.3">
      <c r="A115" s="2" t="s">
        <v>611</v>
      </c>
      <c r="B115" s="3">
        <v>6008205</v>
      </c>
      <c r="C115" s="1" t="s">
        <v>610</v>
      </c>
      <c r="D115" s="18">
        <v>5</v>
      </c>
      <c r="E115" s="59">
        <v>3.5</v>
      </c>
      <c r="F115" s="18">
        <v>908</v>
      </c>
      <c r="G115" s="18">
        <v>6720</v>
      </c>
      <c r="H115" s="18">
        <v>0</v>
      </c>
      <c r="I115" s="18">
        <f t="shared" si="12"/>
        <v>7628</v>
      </c>
      <c r="J115" s="18">
        <f t="shared" si="13"/>
        <v>1907</v>
      </c>
      <c r="K115" s="18">
        <f t="shared" si="14"/>
        <v>6674.5</v>
      </c>
      <c r="L115" s="17">
        <f t="shared" si="15"/>
        <v>9.1190776596648988E-4</v>
      </c>
      <c r="M115" s="16">
        <f t="shared" si="16"/>
        <v>15958.385904413573</v>
      </c>
      <c r="N115" s="18">
        <f t="shared" si="19"/>
        <v>1907</v>
      </c>
      <c r="O115" s="16">
        <v>8.3683198240239083</v>
      </c>
      <c r="P115" s="16">
        <f t="shared" si="17"/>
        <v>15958.39</v>
      </c>
      <c r="Q115" s="41"/>
      <c r="R115" s="58">
        <v>1899.61</v>
      </c>
      <c r="S115" s="58">
        <v>0</v>
      </c>
      <c r="T115" s="58">
        <v>0</v>
      </c>
      <c r="U115" s="58">
        <v>0</v>
      </c>
      <c r="V115" s="58">
        <v>0</v>
      </c>
      <c r="W115" s="58">
        <v>0</v>
      </c>
      <c r="X115" s="58">
        <v>0</v>
      </c>
      <c r="Y115" s="58">
        <v>0</v>
      </c>
      <c r="Z115" s="58">
        <v>1027.21</v>
      </c>
      <c r="AA115" s="58">
        <v>102.51</v>
      </c>
      <c r="AB115" s="58">
        <v>0</v>
      </c>
      <c r="AC115" s="58">
        <v>0</v>
      </c>
      <c r="AD115" s="58">
        <v>127.62</v>
      </c>
      <c r="AE115" s="58">
        <v>12801.44</v>
      </c>
      <c r="AF115" s="58">
        <v>0</v>
      </c>
      <c r="AG115" s="41">
        <f t="shared" si="18"/>
        <v>15958.39</v>
      </c>
      <c r="AI115" s="41">
        <v>0</v>
      </c>
    </row>
    <row r="116" spans="1:35" x14ac:dyDescent="0.3">
      <c r="A116" s="2" t="s">
        <v>609</v>
      </c>
      <c r="B116" s="3">
        <v>6016273</v>
      </c>
      <c r="C116" s="1">
        <v>146125</v>
      </c>
      <c r="D116" s="18">
        <v>3</v>
      </c>
      <c r="E116" s="59">
        <v>1.5</v>
      </c>
      <c r="F116" s="18">
        <v>7</v>
      </c>
      <c r="G116" s="18">
        <v>1226</v>
      </c>
      <c r="H116" s="18">
        <v>181.44</v>
      </c>
      <c r="I116" s="18">
        <f t="shared" si="12"/>
        <v>1414.44</v>
      </c>
      <c r="J116" s="18">
        <f t="shared" si="13"/>
        <v>353.61</v>
      </c>
      <c r="K116" s="18">
        <f t="shared" si="14"/>
        <v>530.41499999999996</v>
      </c>
      <c r="L116" s="17">
        <f t="shared" si="15"/>
        <v>7.2468283419749148E-5</v>
      </c>
      <c r="M116" s="16">
        <f t="shared" si="16"/>
        <v>1268.1949598456101</v>
      </c>
      <c r="N116" s="18">
        <f t="shared" si="19"/>
        <v>353.61</v>
      </c>
      <c r="O116" s="16">
        <v>3.586422781724528</v>
      </c>
      <c r="P116" s="16">
        <f t="shared" si="17"/>
        <v>1268.19</v>
      </c>
      <c r="Q116" s="41"/>
      <c r="R116" s="58">
        <v>6.2700000000000093</v>
      </c>
      <c r="S116" s="58">
        <v>25.61</v>
      </c>
      <c r="T116" s="58">
        <v>9.7899999999999991</v>
      </c>
      <c r="U116" s="58">
        <v>0</v>
      </c>
      <c r="V116" s="58">
        <v>0</v>
      </c>
      <c r="W116" s="58">
        <v>0</v>
      </c>
      <c r="X116" s="58">
        <v>127.28</v>
      </c>
      <c r="Y116" s="58">
        <v>0</v>
      </c>
      <c r="Z116" s="58">
        <v>0</v>
      </c>
      <c r="AA116" s="58">
        <v>754.94</v>
      </c>
      <c r="AB116" s="58">
        <v>0</v>
      </c>
      <c r="AC116" s="58">
        <v>0</v>
      </c>
      <c r="AD116" s="58">
        <v>0</v>
      </c>
      <c r="AE116" s="58">
        <v>344.3</v>
      </c>
      <c r="AF116" s="58">
        <v>0</v>
      </c>
      <c r="AG116" s="41">
        <f t="shared" si="18"/>
        <v>1268.19</v>
      </c>
      <c r="AI116" s="41">
        <v>-9.9999999999909051E-3</v>
      </c>
    </row>
    <row r="117" spans="1:35" x14ac:dyDescent="0.3">
      <c r="A117" s="57" t="s">
        <v>608</v>
      </c>
      <c r="B117" s="23">
        <v>6006662</v>
      </c>
      <c r="C117" s="22">
        <v>145634</v>
      </c>
      <c r="D117" s="54">
        <v>5</v>
      </c>
      <c r="E117" s="56">
        <v>3.5</v>
      </c>
      <c r="F117" s="54">
        <v>9766</v>
      </c>
      <c r="G117" s="54">
        <v>28640</v>
      </c>
      <c r="H117" s="54">
        <v>3606</v>
      </c>
      <c r="I117" s="54">
        <f t="shared" si="12"/>
        <v>42012</v>
      </c>
      <c r="J117" s="54">
        <f t="shared" si="13"/>
        <v>10503</v>
      </c>
      <c r="K117" s="54">
        <f t="shared" si="14"/>
        <v>36760.5</v>
      </c>
      <c r="L117" s="55">
        <f t="shared" si="15"/>
        <v>5.0224264635270284E-3</v>
      </c>
      <c r="M117" s="53">
        <f t="shared" si="16"/>
        <v>87892.463111723002</v>
      </c>
      <c r="N117" s="54">
        <f t="shared" si="19"/>
        <v>10503</v>
      </c>
      <c r="O117" s="53">
        <v>8.3683198240239083</v>
      </c>
      <c r="P117" s="53">
        <f t="shared" si="17"/>
        <v>87892.46</v>
      </c>
      <c r="Q117" s="41"/>
      <c r="R117" s="52">
        <v>20431.270000000004</v>
      </c>
      <c r="S117" s="52">
        <v>2767.82</v>
      </c>
      <c r="T117" s="52">
        <v>355.65</v>
      </c>
      <c r="U117" s="52">
        <v>0</v>
      </c>
      <c r="V117" s="52">
        <v>0</v>
      </c>
      <c r="W117" s="52">
        <v>767.79</v>
      </c>
      <c r="X117" s="52">
        <v>3652.77</v>
      </c>
      <c r="Y117" s="52">
        <v>0</v>
      </c>
      <c r="Z117" s="52">
        <v>10010.6</v>
      </c>
      <c r="AA117" s="52">
        <v>16855.89</v>
      </c>
      <c r="AB117" s="52">
        <v>8926.9</v>
      </c>
      <c r="AC117" s="52">
        <v>0</v>
      </c>
      <c r="AD117" s="52">
        <v>2253.17</v>
      </c>
      <c r="AE117" s="52">
        <v>18033.73</v>
      </c>
      <c r="AF117" s="52">
        <v>3836.87</v>
      </c>
      <c r="AG117" s="51">
        <f t="shared" si="18"/>
        <v>87892.46</v>
      </c>
      <c r="AI117" s="41">
        <v>2.0000000004074536E-2</v>
      </c>
    </row>
    <row r="118" spans="1:35" x14ac:dyDescent="0.3">
      <c r="A118" s="2" t="s">
        <v>607</v>
      </c>
      <c r="B118" s="3">
        <v>6003834</v>
      </c>
      <c r="C118" s="1">
        <v>145479</v>
      </c>
      <c r="D118" s="18">
        <v>5</v>
      </c>
      <c r="E118" s="59">
        <v>3.5</v>
      </c>
      <c r="F118" s="18">
        <v>5118</v>
      </c>
      <c r="G118" s="18">
        <v>39765</v>
      </c>
      <c r="H118" s="18">
        <v>3349</v>
      </c>
      <c r="I118" s="18">
        <f t="shared" si="12"/>
        <v>48232</v>
      </c>
      <c r="J118" s="18">
        <f t="shared" si="13"/>
        <v>12058</v>
      </c>
      <c r="K118" s="18">
        <f t="shared" si="14"/>
        <v>42203</v>
      </c>
      <c r="L118" s="17">
        <f t="shared" si="15"/>
        <v>5.7660114536045807E-3</v>
      </c>
      <c r="M118" s="16">
        <f t="shared" si="16"/>
        <v>100905.20043808017</v>
      </c>
      <c r="N118" s="18">
        <f t="shared" si="19"/>
        <v>12058</v>
      </c>
      <c r="O118" s="16">
        <v>8.3683198240239083</v>
      </c>
      <c r="P118" s="16">
        <f t="shared" si="17"/>
        <v>100905.2</v>
      </c>
      <c r="Q118" s="41"/>
      <c r="R118" s="58">
        <v>10707.27</v>
      </c>
      <c r="S118" s="58">
        <v>2205.0500000000002</v>
      </c>
      <c r="T118" s="58">
        <v>213.39</v>
      </c>
      <c r="U118" s="58">
        <v>0</v>
      </c>
      <c r="V118" s="58">
        <v>592.05999999999995</v>
      </c>
      <c r="W118" s="58">
        <v>384.94</v>
      </c>
      <c r="X118" s="58">
        <v>3610.93</v>
      </c>
      <c r="Y118" s="58">
        <v>0</v>
      </c>
      <c r="Z118" s="58">
        <v>18042.099999999999</v>
      </c>
      <c r="AA118" s="58">
        <v>7194.66</v>
      </c>
      <c r="AB118" s="58">
        <v>27565.25</v>
      </c>
      <c r="AC118" s="58">
        <v>0</v>
      </c>
      <c r="AD118" s="58">
        <v>3592.1</v>
      </c>
      <c r="AE118" s="58">
        <v>25109.14</v>
      </c>
      <c r="AF118" s="58">
        <v>1688.31</v>
      </c>
      <c r="AG118" s="41">
        <f t="shared" si="18"/>
        <v>100905.2</v>
      </c>
      <c r="AI118" s="41">
        <v>0</v>
      </c>
    </row>
    <row r="119" spans="1:35" x14ac:dyDescent="0.3">
      <c r="A119" s="2" t="s">
        <v>606</v>
      </c>
      <c r="B119" s="3">
        <v>6002067</v>
      </c>
      <c r="C119" s="1">
        <v>145834</v>
      </c>
      <c r="D119" s="18">
        <v>5</v>
      </c>
      <c r="E119" s="59">
        <v>3.5</v>
      </c>
      <c r="F119" s="18">
        <v>4692</v>
      </c>
      <c r="G119" s="18">
        <v>41993</v>
      </c>
      <c r="H119" s="18">
        <v>7040</v>
      </c>
      <c r="I119" s="18">
        <f t="shared" si="12"/>
        <v>53725</v>
      </c>
      <c r="J119" s="18">
        <f t="shared" si="13"/>
        <v>13431.25</v>
      </c>
      <c r="K119" s="18">
        <f t="shared" si="14"/>
        <v>47009.375</v>
      </c>
      <c r="L119" s="17">
        <f t="shared" si="15"/>
        <v>6.4226854649383413E-3</v>
      </c>
      <c r="M119" s="16">
        <f t="shared" si="16"/>
        <v>112396.99563642098</v>
      </c>
      <c r="N119" s="18">
        <f>55944/4</f>
        <v>13986</v>
      </c>
      <c r="O119" s="16">
        <v>8.3683198240239083</v>
      </c>
      <c r="P119" s="16">
        <f t="shared" si="17"/>
        <v>117039.32</v>
      </c>
      <c r="Q119" s="41"/>
      <c r="R119" s="58">
        <v>9816.0300000000061</v>
      </c>
      <c r="S119" s="58">
        <v>4945.68</v>
      </c>
      <c r="T119" s="58">
        <v>0</v>
      </c>
      <c r="U119" s="58">
        <v>0</v>
      </c>
      <c r="V119" s="58">
        <v>0</v>
      </c>
      <c r="W119" s="58">
        <v>407.96</v>
      </c>
      <c r="X119" s="58">
        <v>9374.61</v>
      </c>
      <c r="Y119" s="58">
        <v>0</v>
      </c>
      <c r="Z119" s="58">
        <v>16878.900000000001</v>
      </c>
      <c r="AA119" s="58">
        <v>7238.6</v>
      </c>
      <c r="AB119" s="58">
        <v>11098.48</v>
      </c>
      <c r="AC119" s="58">
        <v>0</v>
      </c>
      <c r="AD119" s="58">
        <v>3236.45</v>
      </c>
      <c r="AE119" s="58">
        <v>42354.16</v>
      </c>
      <c r="AF119" s="58">
        <v>11688.45</v>
      </c>
      <c r="AG119" s="41">
        <f t="shared" si="18"/>
        <v>117039.32</v>
      </c>
      <c r="AI119" s="41">
        <v>-9.9999999947613105E-3</v>
      </c>
    </row>
    <row r="120" spans="1:35" x14ac:dyDescent="0.3">
      <c r="A120" s="2" t="s">
        <v>605</v>
      </c>
      <c r="B120" s="3">
        <v>6001317</v>
      </c>
      <c r="C120" s="1">
        <v>145581</v>
      </c>
      <c r="D120" s="18">
        <v>1</v>
      </c>
      <c r="E120" s="59">
        <v>0</v>
      </c>
      <c r="F120" s="18">
        <v>3502</v>
      </c>
      <c r="G120" s="18">
        <v>20692</v>
      </c>
      <c r="H120" s="18">
        <v>331.8</v>
      </c>
      <c r="I120" s="18">
        <f t="shared" si="12"/>
        <v>24525.8</v>
      </c>
      <c r="J120" s="18">
        <f t="shared" si="13"/>
        <v>6131.45</v>
      </c>
      <c r="K120" s="18">
        <f t="shared" si="14"/>
        <v>0</v>
      </c>
      <c r="L120" s="17">
        <f t="shared" si="15"/>
        <v>0</v>
      </c>
      <c r="M120" s="16">
        <f t="shared" si="16"/>
        <v>0</v>
      </c>
      <c r="N120" s="18">
        <f t="shared" ref="N120:N151" si="20">J120</f>
        <v>6131.45</v>
      </c>
      <c r="O120" s="16">
        <v>0</v>
      </c>
      <c r="P120" s="16">
        <f t="shared" si="17"/>
        <v>0</v>
      </c>
      <c r="Q120" s="41"/>
      <c r="R120" s="58">
        <v>0</v>
      </c>
      <c r="S120" s="58">
        <v>0</v>
      </c>
      <c r="T120" s="58">
        <v>0</v>
      </c>
      <c r="U120" s="58">
        <v>0</v>
      </c>
      <c r="V120" s="58">
        <v>0</v>
      </c>
      <c r="W120" s="58">
        <v>0</v>
      </c>
      <c r="X120" s="58">
        <v>0</v>
      </c>
      <c r="Y120" s="58">
        <v>0</v>
      </c>
      <c r="Z120" s="58">
        <v>0</v>
      </c>
      <c r="AA120" s="58">
        <v>0</v>
      </c>
      <c r="AB120" s="58">
        <v>0</v>
      </c>
      <c r="AC120" s="58">
        <v>0</v>
      </c>
      <c r="AD120" s="58">
        <v>0</v>
      </c>
      <c r="AE120" s="58">
        <v>0</v>
      </c>
      <c r="AF120" s="58">
        <v>0</v>
      </c>
      <c r="AG120" s="41">
        <f t="shared" si="18"/>
        <v>0</v>
      </c>
      <c r="AI120" s="41">
        <v>0</v>
      </c>
    </row>
    <row r="121" spans="1:35" x14ac:dyDescent="0.3">
      <c r="A121" s="2" t="s">
        <v>604</v>
      </c>
      <c r="B121" s="3">
        <v>6005912</v>
      </c>
      <c r="C121" s="1">
        <v>145944</v>
      </c>
      <c r="D121" s="18">
        <v>2</v>
      </c>
      <c r="E121" s="59">
        <v>0.75</v>
      </c>
      <c r="F121" s="18">
        <v>2904</v>
      </c>
      <c r="G121" s="18">
        <v>4930</v>
      </c>
      <c r="H121" s="18">
        <v>2596.44</v>
      </c>
      <c r="I121" s="18">
        <f t="shared" si="12"/>
        <v>10430.44</v>
      </c>
      <c r="J121" s="18">
        <f t="shared" si="13"/>
        <v>2607.61</v>
      </c>
      <c r="K121" s="18">
        <f t="shared" si="14"/>
        <v>1955.7075</v>
      </c>
      <c r="L121" s="17">
        <f t="shared" si="15"/>
        <v>2.6719976885293415E-4</v>
      </c>
      <c r="M121" s="16">
        <f t="shared" si="16"/>
        <v>4675.9959549263476</v>
      </c>
      <c r="N121" s="18">
        <f t="shared" si="20"/>
        <v>2607.61</v>
      </c>
      <c r="O121" s="16">
        <v>1.7932113908622638</v>
      </c>
      <c r="P121" s="16">
        <f t="shared" si="17"/>
        <v>4676</v>
      </c>
      <c r="Q121" s="41"/>
      <c r="R121" s="58">
        <v>1301.8699999999999</v>
      </c>
      <c r="S121" s="58">
        <v>332.14</v>
      </c>
      <c r="T121" s="58">
        <v>453.02</v>
      </c>
      <c r="U121" s="58">
        <v>0</v>
      </c>
      <c r="V121" s="58">
        <v>218.41</v>
      </c>
      <c r="W121" s="58">
        <v>34.64</v>
      </c>
      <c r="X121" s="58">
        <v>125.78</v>
      </c>
      <c r="Y121" s="58">
        <v>0</v>
      </c>
      <c r="Z121" s="58">
        <v>455.48</v>
      </c>
      <c r="AA121" s="58">
        <v>1410.81</v>
      </c>
      <c r="AB121" s="58">
        <v>0</v>
      </c>
      <c r="AC121" s="58">
        <v>0</v>
      </c>
      <c r="AD121" s="58">
        <v>72.63</v>
      </c>
      <c r="AE121" s="58">
        <v>214.29</v>
      </c>
      <c r="AF121" s="58">
        <v>56.93</v>
      </c>
      <c r="AG121" s="41">
        <f t="shared" si="18"/>
        <v>4676</v>
      </c>
      <c r="AI121" s="41">
        <v>0</v>
      </c>
    </row>
    <row r="122" spans="1:35" x14ac:dyDescent="0.3">
      <c r="A122" s="57" t="s">
        <v>603</v>
      </c>
      <c r="B122" s="23">
        <v>6012967</v>
      </c>
      <c r="C122" s="22">
        <v>145700</v>
      </c>
      <c r="D122" s="54">
        <v>4</v>
      </c>
      <c r="E122" s="56">
        <v>2.5</v>
      </c>
      <c r="F122" s="54">
        <v>8063</v>
      </c>
      <c r="G122" s="54">
        <v>18432</v>
      </c>
      <c r="H122" s="54">
        <v>2724.96</v>
      </c>
      <c r="I122" s="54">
        <f t="shared" si="12"/>
        <v>29219.96</v>
      </c>
      <c r="J122" s="54">
        <f t="shared" si="13"/>
        <v>7304.99</v>
      </c>
      <c r="K122" s="54">
        <f t="shared" si="14"/>
        <v>18262.474999999999</v>
      </c>
      <c r="L122" s="55">
        <f t="shared" si="15"/>
        <v>2.4951221482161765E-3</v>
      </c>
      <c r="M122" s="53">
        <f t="shared" si="16"/>
        <v>43664.637593783089</v>
      </c>
      <c r="N122" s="54">
        <f t="shared" si="20"/>
        <v>7304.99</v>
      </c>
      <c r="O122" s="53">
        <v>5.9773713028742117</v>
      </c>
      <c r="P122" s="53">
        <f t="shared" si="17"/>
        <v>43664.639999999999</v>
      </c>
      <c r="Q122" s="41"/>
      <c r="R122" s="52">
        <v>12048.89</v>
      </c>
      <c r="S122" s="52">
        <v>247.28</v>
      </c>
      <c r="T122" s="52">
        <v>522.17999999999995</v>
      </c>
      <c r="U122" s="52">
        <v>0</v>
      </c>
      <c r="V122" s="52">
        <v>2005.89</v>
      </c>
      <c r="W122" s="52">
        <v>230.97</v>
      </c>
      <c r="X122" s="52">
        <v>1065.71</v>
      </c>
      <c r="Y122" s="52">
        <v>0</v>
      </c>
      <c r="Z122" s="52">
        <v>3416.07</v>
      </c>
      <c r="AA122" s="52">
        <v>9336.65</v>
      </c>
      <c r="AB122" s="52">
        <v>8169.57</v>
      </c>
      <c r="AC122" s="52">
        <v>0</v>
      </c>
      <c r="AD122" s="52">
        <v>520.03</v>
      </c>
      <c r="AE122" s="52">
        <v>5221.2299999999996</v>
      </c>
      <c r="AF122" s="52">
        <v>880.17</v>
      </c>
      <c r="AG122" s="51">
        <f t="shared" si="18"/>
        <v>43664.639999999999</v>
      </c>
      <c r="AI122" s="41">
        <v>0</v>
      </c>
    </row>
    <row r="123" spans="1:35" x14ac:dyDescent="0.3">
      <c r="A123" s="2" t="s">
        <v>602</v>
      </c>
      <c r="B123" s="3">
        <v>6007322</v>
      </c>
      <c r="C123" s="1">
        <v>145734</v>
      </c>
      <c r="D123" s="18">
        <v>3</v>
      </c>
      <c r="E123" s="59">
        <v>1.5</v>
      </c>
      <c r="F123" s="18">
        <v>6949</v>
      </c>
      <c r="G123" s="18">
        <v>12448</v>
      </c>
      <c r="H123" s="18">
        <v>6016.08</v>
      </c>
      <c r="I123" s="18">
        <f t="shared" si="12"/>
        <v>25413.08</v>
      </c>
      <c r="J123" s="18">
        <f t="shared" si="13"/>
        <v>6353.27</v>
      </c>
      <c r="K123" s="18">
        <f t="shared" si="14"/>
        <v>9529.9050000000007</v>
      </c>
      <c r="L123" s="17">
        <f t="shared" si="15"/>
        <v>1.3020292723683994E-3</v>
      </c>
      <c r="M123" s="16">
        <f t="shared" si="16"/>
        <v>22785.512266446989</v>
      </c>
      <c r="N123" s="18">
        <f t="shared" si="20"/>
        <v>6353.27</v>
      </c>
      <c r="O123" s="16">
        <v>3.586422781724528</v>
      </c>
      <c r="P123" s="16">
        <f t="shared" si="17"/>
        <v>22785.51</v>
      </c>
      <c r="Q123" s="41"/>
      <c r="R123" s="58">
        <v>6230.51</v>
      </c>
      <c r="S123" s="58">
        <v>829.97</v>
      </c>
      <c r="T123" s="58">
        <v>1591.4</v>
      </c>
      <c r="U123" s="58">
        <v>0</v>
      </c>
      <c r="V123" s="58">
        <v>659.01</v>
      </c>
      <c r="W123" s="58">
        <v>277.16000000000003</v>
      </c>
      <c r="X123" s="58">
        <v>2036.51</v>
      </c>
      <c r="Y123" s="58">
        <v>0</v>
      </c>
      <c r="Z123" s="58">
        <v>1011.37</v>
      </c>
      <c r="AA123" s="58">
        <v>3255.57</v>
      </c>
      <c r="AB123" s="58">
        <v>2816.24</v>
      </c>
      <c r="AC123" s="58">
        <v>0</v>
      </c>
      <c r="AD123" s="58">
        <v>162.29</v>
      </c>
      <c r="AE123" s="58">
        <v>2505.12</v>
      </c>
      <c r="AF123" s="58">
        <v>1410.36</v>
      </c>
      <c r="AG123" s="41">
        <f t="shared" si="18"/>
        <v>22785.510000000002</v>
      </c>
      <c r="AI123" s="41">
        <v>0</v>
      </c>
    </row>
    <row r="124" spans="1:35" x14ac:dyDescent="0.3">
      <c r="A124" s="2" t="s">
        <v>601</v>
      </c>
      <c r="B124" s="3">
        <v>6014138</v>
      </c>
      <c r="C124" s="1">
        <v>145816</v>
      </c>
      <c r="D124" s="18">
        <v>5</v>
      </c>
      <c r="E124" s="59">
        <v>3.5</v>
      </c>
      <c r="F124" s="18">
        <v>8086</v>
      </c>
      <c r="G124" s="18">
        <v>21449</v>
      </c>
      <c r="H124" s="18">
        <v>2522.52</v>
      </c>
      <c r="I124" s="18">
        <f t="shared" si="12"/>
        <v>32057.52</v>
      </c>
      <c r="J124" s="18">
        <f t="shared" si="13"/>
        <v>8014.38</v>
      </c>
      <c r="K124" s="18">
        <f t="shared" si="14"/>
        <v>28050.33</v>
      </c>
      <c r="L124" s="17">
        <f t="shared" si="15"/>
        <v>3.8323940017863226E-3</v>
      </c>
      <c r="M124" s="16">
        <f t="shared" si="16"/>
        <v>67066.895031260647</v>
      </c>
      <c r="N124" s="18">
        <f t="shared" si="20"/>
        <v>8014.38</v>
      </c>
      <c r="O124" s="16">
        <v>8.3683198240239083</v>
      </c>
      <c r="P124" s="16">
        <f t="shared" si="17"/>
        <v>67066.899999999994</v>
      </c>
      <c r="Q124" s="41"/>
      <c r="R124" s="58">
        <v>16916.569999999996</v>
      </c>
      <c r="S124" s="58">
        <v>0</v>
      </c>
      <c r="T124" s="58">
        <v>1036.83</v>
      </c>
      <c r="U124" s="58">
        <v>0</v>
      </c>
      <c r="V124" s="58">
        <v>4133.28</v>
      </c>
      <c r="W124" s="58">
        <v>107.2</v>
      </c>
      <c r="X124" s="58">
        <v>0</v>
      </c>
      <c r="Y124" s="58">
        <v>0</v>
      </c>
      <c r="Z124" s="58">
        <v>11123.59</v>
      </c>
      <c r="AA124" s="58">
        <v>22885.26</v>
      </c>
      <c r="AB124" s="58">
        <v>0</v>
      </c>
      <c r="AC124" s="58">
        <v>0</v>
      </c>
      <c r="AD124" s="58">
        <v>2403.8000000000002</v>
      </c>
      <c r="AE124" s="58">
        <v>4895.47</v>
      </c>
      <c r="AF124" s="58">
        <v>3564.9</v>
      </c>
      <c r="AG124" s="41">
        <f t="shared" si="18"/>
        <v>67066.899999999994</v>
      </c>
      <c r="AI124" s="41">
        <v>9.9999999947613105E-3</v>
      </c>
    </row>
    <row r="125" spans="1:35" x14ac:dyDescent="0.3">
      <c r="A125" s="2" t="s">
        <v>600</v>
      </c>
      <c r="B125" s="3">
        <v>6014344</v>
      </c>
      <c r="C125" s="1">
        <v>145868</v>
      </c>
      <c r="D125" s="18">
        <v>5</v>
      </c>
      <c r="E125" s="59">
        <v>3.5</v>
      </c>
      <c r="F125" s="18">
        <v>18727</v>
      </c>
      <c r="G125" s="18">
        <v>21338</v>
      </c>
      <c r="H125" s="18">
        <v>3905.16</v>
      </c>
      <c r="I125" s="18">
        <f t="shared" si="12"/>
        <v>43970.16</v>
      </c>
      <c r="J125" s="18">
        <f t="shared" si="13"/>
        <v>10992.54</v>
      </c>
      <c r="K125" s="18">
        <f t="shared" si="14"/>
        <v>38473.89</v>
      </c>
      <c r="L125" s="17">
        <f t="shared" si="15"/>
        <v>5.2565194513357512E-3</v>
      </c>
      <c r="M125" s="16">
        <f t="shared" si="16"/>
        <v>91989.090398375643</v>
      </c>
      <c r="N125" s="18">
        <f t="shared" si="20"/>
        <v>10992.54</v>
      </c>
      <c r="O125" s="16">
        <v>8.3683198240239083</v>
      </c>
      <c r="P125" s="16">
        <f t="shared" si="17"/>
        <v>91989.09</v>
      </c>
      <c r="Q125" s="41"/>
      <c r="R125" s="58">
        <v>39178.379999999997</v>
      </c>
      <c r="S125" s="58">
        <v>50.96</v>
      </c>
      <c r="T125" s="58">
        <v>2727.4</v>
      </c>
      <c r="U125" s="58">
        <v>0</v>
      </c>
      <c r="V125" s="58">
        <v>4628.8500000000004</v>
      </c>
      <c r="W125" s="58">
        <v>161.68</v>
      </c>
      <c r="X125" s="58">
        <v>601.01</v>
      </c>
      <c r="Y125" s="58">
        <v>0</v>
      </c>
      <c r="Z125" s="58">
        <v>8711.42</v>
      </c>
      <c r="AA125" s="58">
        <v>23435.48</v>
      </c>
      <c r="AB125" s="58">
        <v>320.08999999999997</v>
      </c>
      <c r="AC125" s="58">
        <v>0</v>
      </c>
      <c r="AD125" s="58">
        <v>1334.75</v>
      </c>
      <c r="AE125" s="58">
        <v>8035.68</v>
      </c>
      <c r="AF125" s="58">
        <v>2803.39</v>
      </c>
      <c r="AG125" s="41">
        <f t="shared" si="18"/>
        <v>91989.089999999982</v>
      </c>
      <c r="AI125" s="41">
        <v>0</v>
      </c>
    </row>
    <row r="126" spans="1:35" x14ac:dyDescent="0.3">
      <c r="A126" s="2" t="s">
        <v>599</v>
      </c>
      <c r="B126" s="3">
        <v>6012827</v>
      </c>
      <c r="C126" s="1">
        <v>145699</v>
      </c>
      <c r="D126" s="18">
        <v>3</v>
      </c>
      <c r="E126" s="59">
        <v>1.5</v>
      </c>
      <c r="F126" s="18">
        <v>5583</v>
      </c>
      <c r="G126" s="18">
        <v>9041</v>
      </c>
      <c r="H126" s="18">
        <v>4745.16</v>
      </c>
      <c r="I126" s="18">
        <f t="shared" si="12"/>
        <v>19369.16</v>
      </c>
      <c r="J126" s="18">
        <f t="shared" si="13"/>
        <v>4842.29</v>
      </c>
      <c r="K126" s="18">
        <f t="shared" si="14"/>
        <v>7263.4349999999995</v>
      </c>
      <c r="L126" s="17">
        <f t="shared" si="15"/>
        <v>9.9237138124096342E-4</v>
      </c>
      <c r="M126" s="16">
        <f t="shared" si="16"/>
        <v>17366.49917171686</v>
      </c>
      <c r="N126" s="18">
        <f t="shared" si="20"/>
        <v>4842.29</v>
      </c>
      <c r="O126" s="16">
        <v>3.586422781724528</v>
      </c>
      <c r="P126" s="16">
        <f t="shared" si="17"/>
        <v>17366.5</v>
      </c>
      <c r="Q126" s="41"/>
      <c r="R126" s="58">
        <v>5005.7599999999984</v>
      </c>
      <c r="S126" s="58">
        <v>1355.67</v>
      </c>
      <c r="T126" s="58">
        <v>1378.26</v>
      </c>
      <c r="U126" s="58">
        <v>0</v>
      </c>
      <c r="V126" s="58">
        <v>535.49</v>
      </c>
      <c r="W126" s="58">
        <v>0</v>
      </c>
      <c r="X126" s="58">
        <v>985.12</v>
      </c>
      <c r="Y126" s="58">
        <v>0</v>
      </c>
      <c r="Z126" s="58">
        <v>1615.68</v>
      </c>
      <c r="AA126" s="58">
        <v>2688.02</v>
      </c>
      <c r="AB126" s="58">
        <v>137.18</v>
      </c>
      <c r="AC126" s="58">
        <v>0</v>
      </c>
      <c r="AD126" s="58">
        <v>205.32</v>
      </c>
      <c r="AE126" s="58">
        <v>1680.24</v>
      </c>
      <c r="AF126" s="58">
        <v>1779.76</v>
      </c>
      <c r="AG126" s="41">
        <f t="shared" si="18"/>
        <v>17366.5</v>
      </c>
      <c r="AI126" s="41">
        <v>9.9999999983992893E-3</v>
      </c>
    </row>
    <row r="127" spans="1:35" x14ac:dyDescent="0.3">
      <c r="A127" s="57" t="s">
        <v>598</v>
      </c>
      <c r="B127" s="23">
        <v>6009096</v>
      </c>
      <c r="C127" s="22">
        <v>145667</v>
      </c>
      <c r="D127" s="54">
        <v>2</v>
      </c>
      <c r="E127" s="56">
        <v>0.75</v>
      </c>
      <c r="F127" s="54">
        <v>6504</v>
      </c>
      <c r="G127" s="54">
        <v>10548</v>
      </c>
      <c r="H127" s="54">
        <v>6041.28</v>
      </c>
      <c r="I127" s="54">
        <f t="shared" si="12"/>
        <v>23093.279999999999</v>
      </c>
      <c r="J127" s="54">
        <f t="shared" si="13"/>
        <v>5773.32</v>
      </c>
      <c r="K127" s="54">
        <f t="shared" si="14"/>
        <v>4329.99</v>
      </c>
      <c r="L127" s="55">
        <f t="shared" si="15"/>
        <v>5.915876106910242E-4</v>
      </c>
      <c r="M127" s="53">
        <f t="shared" si="16"/>
        <v>10352.783187092924</v>
      </c>
      <c r="N127" s="54">
        <f t="shared" si="20"/>
        <v>5773.32</v>
      </c>
      <c r="O127" s="53">
        <v>1.7932113908622638</v>
      </c>
      <c r="P127" s="53">
        <f t="shared" si="17"/>
        <v>10352.780000000001</v>
      </c>
      <c r="Q127" s="41"/>
      <c r="R127" s="52">
        <v>2915.75</v>
      </c>
      <c r="S127" s="52">
        <v>594.23</v>
      </c>
      <c r="T127" s="52">
        <v>347.58</v>
      </c>
      <c r="U127" s="52">
        <v>0</v>
      </c>
      <c r="V127" s="52">
        <v>590.09</v>
      </c>
      <c r="W127" s="52">
        <v>194.31</v>
      </c>
      <c r="X127" s="52">
        <v>982.11</v>
      </c>
      <c r="Y127" s="52">
        <v>0</v>
      </c>
      <c r="Z127" s="52">
        <v>932.92</v>
      </c>
      <c r="AA127" s="52">
        <v>940.99</v>
      </c>
      <c r="AB127" s="52">
        <v>1339.53</v>
      </c>
      <c r="AC127" s="52">
        <v>0</v>
      </c>
      <c r="AD127" s="52">
        <v>270.33</v>
      </c>
      <c r="AE127" s="52">
        <v>715.49</v>
      </c>
      <c r="AF127" s="52">
        <v>529.45000000000005</v>
      </c>
      <c r="AG127" s="51">
        <f t="shared" si="18"/>
        <v>10352.780000000001</v>
      </c>
      <c r="AI127" s="41">
        <v>-1.0000000000218279E-2</v>
      </c>
    </row>
    <row r="128" spans="1:35" x14ac:dyDescent="0.3">
      <c r="A128" s="2" t="s">
        <v>597</v>
      </c>
      <c r="B128" s="3">
        <v>6002661</v>
      </c>
      <c r="C128" s="1" t="s">
        <v>596</v>
      </c>
      <c r="D128" s="18">
        <v>5</v>
      </c>
      <c r="E128" s="59">
        <v>3.5</v>
      </c>
      <c r="F128" s="18">
        <v>2796</v>
      </c>
      <c r="G128" s="18">
        <v>18144</v>
      </c>
      <c r="H128" s="18">
        <v>1088.6400000000001</v>
      </c>
      <c r="I128" s="18">
        <f t="shared" si="12"/>
        <v>22028.639999999999</v>
      </c>
      <c r="J128" s="18">
        <f t="shared" si="13"/>
        <v>5507.16</v>
      </c>
      <c r="K128" s="18">
        <f t="shared" si="14"/>
        <v>19275.059999999998</v>
      </c>
      <c r="L128" s="17">
        <f t="shared" si="15"/>
        <v>2.6334672115469397E-3</v>
      </c>
      <c r="M128" s="16">
        <f t="shared" si="16"/>
        <v>46085.676202071445</v>
      </c>
      <c r="N128" s="18">
        <f t="shared" si="20"/>
        <v>5507.16</v>
      </c>
      <c r="O128" s="16">
        <v>8.3683198240239083</v>
      </c>
      <c r="P128" s="16">
        <f t="shared" si="17"/>
        <v>46085.68</v>
      </c>
      <c r="Q128" s="41"/>
      <c r="R128" s="58">
        <v>5849.439999999996</v>
      </c>
      <c r="S128" s="58">
        <v>0</v>
      </c>
      <c r="T128" s="58">
        <v>0</v>
      </c>
      <c r="U128" s="58">
        <v>0</v>
      </c>
      <c r="V128" s="58">
        <v>0</v>
      </c>
      <c r="W128" s="58">
        <v>0</v>
      </c>
      <c r="X128" s="58">
        <v>49.21</v>
      </c>
      <c r="Y128" s="58">
        <v>2228.3200000000002</v>
      </c>
      <c r="Z128" s="58">
        <v>5734.39</v>
      </c>
      <c r="AA128" s="58">
        <v>10401.82</v>
      </c>
      <c r="AB128" s="58">
        <v>0</v>
      </c>
      <c r="AC128" s="58">
        <v>0</v>
      </c>
      <c r="AD128" s="58">
        <v>1012.57</v>
      </c>
      <c r="AE128" s="58">
        <v>18309.89</v>
      </c>
      <c r="AF128" s="58">
        <v>2500.04</v>
      </c>
      <c r="AG128" s="41">
        <f t="shared" si="18"/>
        <v>46085.68</v>
      </c>
      <c r="AI128" s="41">
        <v>-2.0000000004074536E-2</v>
      </c>
    </row>
    <row r="129" spans="1:35" x14ac:dyDescent="0.3">
      <c r="A129" s="2" t="s">
        <v>595</v>
      </c>
      <c r="B129" s="3">
        <v>6011340</v>
      </c>
      <c r="C129" s="1">
        <v>145601</v>
      </c>
      <c r="D129" s="18">
        <v>3</v>
      </c>
      <c r="E129" s="59">
        <v>1.5</v>
      </c>
      <c r="F129" s="18">
        <v>1766</v>
      </c>
      <c r="G129" s="18">
        <v>6753</v>
      </c>
      <c r="H129" s="18">
        <v>0</v>
      </c>
      <c r="I129" s="18">
        <f t="shared" si="12"/>
        <v>8519</v>
      </c>
      <c r="J129" s="18">
        <f t="shared" si="13"/>
        <v>2129.75</v>
      </c>
      <c r="K129" s="18">
        <f t="shared" si="14"/>
        <v>3194.625</v>
      </c>
      <c r="L129" s="17">
        <f t="shared" si="15"/>
        <v>4.3646765253587501E-4</v>
      </c>
      <c r="M129" s="16">
        <f t="shared" si="16"/>
        <v>7638.1839193778123</v>
      </c>
      <c r="N129" s="18">
        <f t="shared" si="20"/>
        <v>2129.75</v>
      </c>
      <c r="O129" s="16">
        <v>3.586422781724528</v>
      </c>
      <c r="P129" s="16">
        <f t="shared" si="17"/>
        <v>7638.18</v>
      </c>
      <c r="Q129" s="41"/>
      <c r="R129" s="58">
        <v>1583.4200000000005</v>
      </c>
      <c r="S129" s="58">
        <v>0</v>
      </c>
      <c r="T129" s="58">
        <v>0</v>
      </c>
      <c r="U129" s="58">
        <v>0</v>
      </c>
      <c r="V129" s="58">
        <v>0</v>
      </c>
      <c r="W129" s="58">
        <v>0</v>
      </c>
      <c r="X129" s="58">
        <v>0</v>
      </c>
      <c r="Y129" s="58">
        <v>0</v>
      </c>
      <c r="Z129" s="58">
        <v>667.07</v>
      </c>
      <c r="AA129" s="58">
        <v>532.58000000000004</v>
      </c>
      <c r="AB129" s="58">
        <v>0</v>
      </c>
      <c r="AC129" s="58">
        <v>0</v>
      </c>
      <c r="AD129" s="58">
        <v>0</v>
      </c>
      <c r="AE129" s="58">
        <v>4163.83</v>
      </c>
      <c r="AF129" s="58">
        <v>691.28</v>
      </c>
      <c r="AG129" s="41">
        <f t="shared" si="18"/>
        <v>7638.18</v>
      </c>
      <c r="AI129" s="41">
        <v>2.0000000000436557E-2</v>
      </c>
    </row>
    <row r="130" spans="1:35" x14ac:dyDescent="0.3">
      <c r="A130" s="2" t="s">
        <v>594</v>
      </c>
      <c r="B130" s="3">
        <v>6016810</v>
      </c>
      <c r="C130" s="1">
        <v>146181</v>
      </c>
      <c r="D130" s="18">
        <v>2</v>
      </c>
      <c r="E130" s="59">
        <v>0.75</v>
      </c>
      <c r="F130" s="18">
        <v>853</v>
      </c>
      <c r="G130" s="18">
        <v>222</v>
      </c>
      <c r="H130" s="18">
        <v>515</v>
      </c>
      <c r="I130" s="18">
        <f t="shared" si="12"/>
        <v>1590</v>
      </c>
      <c r="J130" s="18">
        <f t="shared" si="13"/>
        <v>397.5</v>
      </c>
      <c r="K130" s="18">
        <f t="shared" si="14"/>
        <v>298.125</v>
      </c>
      <c r="L130" s="17">
        <f t="shared" si="15"/>
        <v>4.0731515878157135E-5</v>
      </c>
      <c r="M130" s="16">
        <f t="shared" si="16"/>
        <v>712.80152786774988</v>
      </c>
      <c r="N130" s="18">
        <f t="shared" si="20"/>
        <v>397.5</v>
      </c>
      <c r="O130" s="16">
        <v>1.7932113908622638</v>
      </c>
      <c r="P130" s="16">
        <f t="shared" si="17"/>
        <v>712.8</v>
      </c>
      <c r="Q130" s="41"/>
      <c r="R130" s="58">
        <v>382.4</v>
      </c>
      <c r="S130" s="58">
        <v>108.49</v>
      </c>
      <c r="T130" s="58">
        <v>122.39</v>
      </c>
      <c r="U130" s="58">
        <v>0</v>
      </c>
      <c r="V130" s="58">
        <v>0</v>
      </c>
      <c r="W130" s="58">
        <v>0</v>
      </c>
      <c r="X130" s="58">
        <v>0</v>
      </c>
      <c r="Y130" s="58">
        <v>0</v>
      </c>
      <c r="Z130" s="58">
        <v>0</v>
      </c>
      <c r="AA130" s="58">
        <v>99.52</v>
      </c>
      <c r="AB130" s="58">
        <v>0</v>
      </c>
      <c r="AC130" s="58">
        <v>0</v>
      </c>
      <c r="AD130" s="58">
        <v>0</v>
      </c>
      <c r="AE130" s="58">
        <v>0</v>
      </c>
      <c r="AF130" s="58">
        <v>0</v>
      </c>
      <c r="AG130" s="41">
        <f t="shared" si="18"/>
        <v>712.8</v>
      </c>
      <c r="AI130" s="41">
        <v>0</v>
      </c>
    </row>
    <row r="131" spans="1:35" x14ac:dyDescent="0.3">
      <c r="A131" s="2" t="s">
        <v>593</v>
      </c>
      <c r="B131" s="3">
        <v>6000657</v>
      </c>
      <c r="C131" s="1">
        <v>145796</v>
      </c>
      <c r="D131" s="18">
        <v>2</v>
      </c>
      <c r="E131" s="59">
        <v>0.75</v>
      </c>
      <c r="F131" s="18">
        <v>1986</v>
      </c>
      <c r="G131" s="18">
        <v>48618</v>
      </c>
      <c r="H131" s="18">
        <v>280.56</v>
      </c>
      <c r="I131" s="18">
        <f t="shared" si="12"/>
        <v>50884.56</v>
      </c>
      <c r="J131" s="18">
        <f t="shared" si="13"/>
        <v>12721.14</v>
      </c>
      <c r="K131" s="18">
        <f t="shared" si="14"/>
        <v>9540.8549999999996</v>
      </c>
      <c r="L131" s="17">
        <f t="shared" si="15"/>
        <v>1.3035253230144902E-3</v>
      </c>
      <c r="M131" s="16">
        <f t="shared" si="16"/>
        <v>22811.693152753578</v>
      </c>
      <c r="N131" s="18">
        <f t="shared" si="20"/>
        <v>12721.14</v>
      </c>
      <c r="O131" s="16">
        <v>1.7932113908622638</v>
      </c>
      <c r="P131" s="16">
        <f t="shared" si="17"/>
        <v>22811.69</v>
      </c>
      <c r="Q131" s="41"/>
      <c r="R131" s="58">
        <v>890.3399999999948</v>
      </c>
      <c r="S131" s="58">
        <v>6.4</v>
      </c>
      <c r="T131" s="58">
        <v>36.15</v>
      </c>
      <c r="U131" s="58">
        <v>0</v>
      </c>
      <c r="V131" s="58">
        <v>0</v>
      </c>
      <c r="W131" s="58">
        <v>0</v>
      </c>
      <c r="X131" s="58">
        <v>83.22</v>
      </c>
      <c r="Y131" s="58">
        <v>0</v>
      </c>
      <c r="Z131" s="58">
        <v>5876.8</v>
      </c>
      <c r="AA131" s="58">
        <v>2023.64</v>
      </c>
      <c r="AB131" s="58">
        <v>1984.19</v>
      </c>
      <c r="AC131" s="58">
        <v>0</v>
      </c>
      <c r="AD131" s="58">
        <v>1413.5</v>
      </c>
      <c r="AE131" s="58">
        <v>9859.07</v>
      </c>
      <c r="AF131" s="58">
        <v>638.38</v>
      </c>
      <c r="AG131" s="41">
        <f t="shared" si="18"/>
        <v>22811.69</v>
      </c>
      <c r="AI131" s="41">
        <v>9.9999999947613105E-3</v>
      </c>
    </row>
    <row r="132" spans="1:35" x14ac:dyDescent="0.3">
      <c r="A132" s="57" t="s">
        <v>592</v>
      </c>
      <c r="B132" s="23">
        <v>6000731</v>
      </c>
      <c r="C132" s="22">
        <v>146051</v>
      </c>
      <c r="D132" s="54">
        <v>4</v>
      </c>
      <c r="E132" s="56">
        <v>2.5</v>
      </c>
      <c r="F132" s="54">
        <v>1203</v>
      </c>
      <c r="G132" s="54">
        <v>9581</v>
      </c>
      <c r="H132" s="54">
        <v>0</v>
      </c>
      <c r="I132" s="54">
        <f t="shared" si="12"/>
        <v>10784</v>
      </c>
      <c r="J132" s="54">
        <f t="shared" si="13"/>
        <v>2696</v>
      </c>
      <c r="K132" s="54">
        <f t="shared" si="14"/>
        <v>6740</v>
      </c>
      <c r="L132" s="55">
        <f t="shared" si="15"/>
        <v>9.2085674471707865E-4</v>
      </c>
      <c r="M132" s="53">
        <f t="shared" si="16"/>
        <v>16114.993032548877</v>
      </c>
      <c r="N132" s="54">
        <f t="shared" si="20"/>
        <v>2696</v>
      </c>
      <c r="O132" s="53">
        <v>5.9773713028742117</v>
      </c>
      <c r="P132" s="53">
        <f t="shared" si="17"/>
        <v>16114.99</v>
      </c>
      <c r="Q132" s="41"/>
      <c r="R132" s="52">
        <v>1797.69</v>
      </c>
      <c r="S132" s="52">
        <v>0</v>
      </c>
      <c r="T132" s="52">
        <v>0</v>
      </c>
      <c r="U132" s="52">
        <v>0</v>
      </c>
      <c r="V132" s="52">
        <v>0</v>
      </c>
      <c r="W132" s="52">
        <v>0</v>
      </c>
      <c r="X132" s="52">
        <v>0</v>
      </c>
      <c r="Y132" s="52">
        <v>0</v>
      </c>
      <c r="Z132" s="52">
        <v>407.96</v>
      </c>
      <c r="AA132" s="52">
        <v>3939.09</v>
      </c>
      <c r="AB132" s="52">
        <v>0</v>
      </c>
      <c r="AC132" s="52">
        <v>0</v>
      </c>
      <c r="AD132" s="52">
        <v>0</v>
      </c>
      <c r="AE132" s="52">
        <v>720.27</v>
      </c>
      <c r="AF132" s="52">
        <v>9249.98</v>
      </c>
      <c r="AG132" s="51">
        <f t="shared" si="18"/>
        <v>16114.99</v>
      </c>
      <c r="AI132" s="41">
        <v>0</v>
      </c>
    </row>
    <row r="133" spans="1:35" x14ac:dyDescent="0.3">
      <c r="A133" s="2" t="s">
        <v>591</v>
      </c>
      <c r="B133" s="3">
        <v>6008171</v>
      </c>
      <c r="C133" s="1" t="s">
        <v>590</v>
      </c>
      <c r="D133" s="18">
        <v>5</v>
      </c>
      <c r="E133" s="59">
        <v>3.5</v>
      </c>
      <c r="F133" s="18">
        <v>709</v>
      </c>
      <c r="G133" s="18">
        <v>7058</v>
      </c>
      <c r="H133" s="18">
        <v>602</v>
      </c>
      <c r="I133" s="18">
        <f t="shared" si="12"/>
        <v>8369</v>
      </c>
      <c r="J133" s="18">
        <f t="shared" si="13"/>
        <v>2092.25</v>
      </c>
      <c r="K133" s="18">
        <f t="shared" si="14"/>
        <v>7322.875</v>
      </c>
      <c r="L133" s="17">
        <f t="shared" si="15"/>
        <v>1.0004924086750857E-3</v>
      </c>
      <c r="M133" s="16">
        <f t="shared" si="16"/>
        <v>17508.617151814</v>
      </c>
      <c r="N133" s="18">
        <f t="shared" si="20"/>
        <v>2092.25</v>
      </c>
      <c r="O133" s="16">
        <v>8.3683198240239083</v>
      </c>
      <c r="P133" s="16">
        <f t="shared" si="17"/>
        <v>17508.62</v>
      </c>
      <c r="Q133" s="41"/>
      <c r="R133" s="58">
        <v>1483.28</v>
      </c>
      <c r="S133" s="58">
        <v>623.44000000000005</v>
      </c>
      <c r="T133" s="58">
        <v>635.99</v>
      </c>
      <c r="U133" s="58">
        <v>0</v>
      </c>
      <c r="V133" s="58">
        <v>0</v>
      </c>
      <c r="W133" s="58">
        <v>0</v>
      </c>
      <c r="X133" s="58">
        <v>0</v>
      </c>
      <c r="Y133" s="58">
        <v>0</v>
      </c>
      <c r="Z133" s="58">
        <v>569.04999999999995</v>
      </c>
      <c r="AA133" s="58">
        <v>3979.14</v>
      </c>
      <c r="AB133" s="58">
        <v>0</v>
      </c>
      <c r="AC133" s="58">
        <v>0</v>
      </c>
      <c r="AD133" s="58">
        <v>127.62</v>
      </c>
      <c r="AE133" s="58">
        <v>10090.1</v>
      </c>
      <c r="AF133" s="58">
        <v>0</v>
      </c>
      <c r="AG133" s="41">
        <f t="shared" si="18"/>
        <v>17508.62</v>
      </c>
      <c r="AI133" s="41">
        <v>0</v>
      </c>
    </row>
    <row r="134" spans="1:35" x14ac:dyDescent="0.3">
      <c r="A134" s="2" t="s">
        <v>589</v>
      </c>
      <c r="B134" s="3">
        <v>6001176</v>
      </c>
      <c r="C134" s="1">
        <v>145776</v>
      </c>
      <c r="D134" s="18">
        <v>2</v>
      </c>
      <c r="E134" s="59">
        <v>0.75</v>
      </c>
      <c r="F134" s="18">
        <v>3439</v>
      </c>
      <c r="G134" s="18">
        <v>18511</v>
      </c>
      <c r="H134" s="18">
        <v>68.88</v>
      </c>
      <c r="I134" s="18">
        <f t="shared" si="12"/>
        <v>22018.880000000001</v>
      </c>
      <c r="J134" s="18">
        <f t="shared" si="13"/>
        <v>5504.72</v>
      </c>
      <c r="K134" s="18">
        <f t="shared" si="14"/>
        <v>4128.54</v>
      </c>
      <c r="L134" s="17">
        <f t="shared" si="15"/>
        <v>5.6406437757184691E-4</v>
      </c>
      <c r="M134" s="16">
        <f t="shared" si="16"/>
        <v>9871.1266075073218</v>
      </c>
      <c r="N134" s="18">
        <f t="shared" si="20"/>
        <v>5504.72</v>
      </c>
      <c r="O134" s="16">
        <v>1.7932113908622638</v>
      </c>
      <c r="P134" s="16">
        <f t="shared" si="17"/>
        <v>9871.1299999999992</v>
      </c>
      <c r="Q134" s="41"/>
      <c r="R134" s="58">
        <v>1541.7200000000003</v>
      </c>
      <c r="S134" s="58">
        <v>22.97</v>
      </c>
      <c r="T134" s="58">
        <v>0</v>
      </c>
      <c r="U134" s="58">
        <v>0</v>
      </c>
      <c r="V134" s="58">
        <v>1.1299999999999999</v>
      </c>
      <c r="W134" s="58">
        <v>0</v>
      </c>
      <c r="X134" s="58">
        <v>6.78</v>
      </c>
      <c r="Y134" s="58">
        <v>0</v>
      </c>
      <c r="Z134" s="58">
        <v>1634.96</v>
      </c>
      <c r="AA134" s="58">
        <v>1825.49</v>
      </c>
      <c r="AB134" s="58">
        <v>1560.54</v>
      </c>
      <c r="AC134" s="58">
        <v>0</v>
      </c>
      <c r="AD134" s="58">
        <v>259.12</v>
      </c>
      <c r="AE134" s="58">
        <v>2715.37</v>
      </c>
      <c r="AF134" s="58">
        <v>303.05</v>
      </c>
      <c r="AG134" s="41">
        <f t="shared" si="18"/>
        <v>9871.1299999999992</v>
      </c>
      <c r="AI134" s="41">
        <v>1.0000000000218279E-2</v>
      </c>
    </row>
    <row r="135" spans="1:35" x14ac:dyDescent="0.3">
      <c r="A135" s="2" t="s">
        <v>588</v>
      </c>
      <c r="B135" s="3">
        <v>6000806</v>
      </c>
      <c r="C135" s="1">
        <v>145538</v>
      </c>
      <c r="D135" s="18">
        <v>2</v>
      </c>
      <c r="E135" s="59">
        <v>0.75</v>
      </c>
      <c r="F135" s="18">
        <v>2236</v>
      </c>
      <c r="G135" s="18">
        <v>7563</v>
      </c>
      <c r="H135" s="18">
        <v>6514.2</v>
      </c>
      <c r="I135" s="18">
        <f t="shared" si="12"/>
        <v>16313.2</v>
      </c>
      <c r="J135" s="18">
        <f t="shared" si="13"/>
        <v>4078.3</v>
      </c>
      <c r="K135" s="18">
        <f t="shared" si="14"/>
        <v>3058.7250000000004</v>
      </c>
      <c r="L135" s="17">
        <f t="shared" si="15"/>
        <v>4.1790022944877548E-4</v>
      </c>
      <c r="M135" s="16">
        <f t="shared" si="16"/>
        <v>7313.254015353571</v>
      </c>
      <c r="N135" s="18">
        <f t="shared" si="20"/>
        <v>4078.3</v>
      </c>
      <c r="O135" s="16">
        <v>1.7932113908622638</v>
      </c>
      <c r="P135" s="16">
        <f t="shared" si="17"/>
        <v>7313.25</v>
      </c>
      <c r="Q135" s="41"/>
      <c r="R135" s="58">
        <v>1002.3899999999998</v>
      </c>
      <c r="S135" s="58">
        <v>636.41</v>
      </c>
      <c r="T135" s="58">
        <v>557.71</v>
      </c>
      <c r="U135" s="58">
        <v>0</v>
      </c>
      <c r="V135" s="58">
        <v>339.67</v>
      </c>
      <c r="W135" s="58">
        <v>94.52</v>
      </c>
      <c r="X135" s="58">
        <v>1292.03</v>
      </c>
      <c r="Y135" s="58">
        <v>0</v>
      </c>
      <c r="Z135" s="58">
        <v>817.26</v>
      </c>
      <c r="AA135" s="58">
        <v>1513.47</v>
      </c>
      <c r="AB135" s="58">
        <v>0</v>
      </c>
      <c r="AC135" s="58">
        <v>0</v>
      </c>
      <c r="AD135" s="58">
        <v>121.94</v>
      </c>
      <c r="AE135" s="58">
        <v>932.02</v>
      </c>
      <c r="AF135" s="58">
        <v>5.83</v>
      </c>
      <c r="AG135" s="41">
        <f t="shared" si="18"/>
        <v>7313.25</v>
      </c>
      <c r="AI135" s="41">
        <v>-1.0000000000218279E-2</v>
      </c>
    </row>
    <row r="136" spans="1:35" x14ac:dyDescent="0.3">
      <c r="A136" s="2" t="s">
        <v>587</v>
      </c>
      <c r="B136" s="3">
        <v>6000822</v>
      </c>
      <c r="C136" s="1">
        <v>145549</v>
      </c>
      <c r="D136" s="18">
        <v>5</v>
      </c>
      <c r="E136" s="59">
        <v>3.5</v>
      </c>
      <c r="F136" s="18">
        <v>7220</v>
      </c>
      <c r="G136" s="18">
        <v>34383</v>
      </c>
      <c r="H136" s="18">
        <v>7134</v>
      </c>
      <c r="I136" s="18">
        <f t="shared" si="12"/>
        <v>48737</v>
      </c>
      <c r="J136" s="18">
        <f t="shared" si="13"/>
        <v>12184.25</v>
      </c>
      <c r="K136" s="18">
        <f t="shared" si="14"/>
        <v>42644.875</v>
      </c>
      <c r="L136" s="17">
        <f t="shared" si="15"/>
        <v>5.8263829037636097E-3</v>
      </c>
      <c r="M136" s="16">
        <f t="shared" si="16"/>
        <v>101961.70081586317</v>
      </c>
      <c r="N136" s="18">
        <f t="shared" si="20"/>
        <v>12184.25</v>
      </c>
      <c r="O136" s="16">
        <v>8.3683198240239083</v>
      </c>
      <c r="P136" s="16">
        <f t="shared" si="17"/>
        <v>101961.7</v>
      </c>
      <c r="Q136" s="41"/>
      <c r="R136" s="58">
        <v>15104.830000000009</v>
      </c>
      <c r="S136" s="58">
        <v>3977.04</v>
      </c>
      <c r="T136" s="58">
        <v>2012.58</v>
      </c>
      <c r="U136" s="58">
        <v>0</v>
      </c>
      <c r="V136" s="58">
        <v>1077.42</v>
      </c>
      <c r="W136" s="58">
        <v>1405.88</v>
      </c>
      <c r="X136" s="58">
        <v>6451.97</v>
      </c>
      <c r="Y136" s="58">
        <v>0</v>
      </c>
      <c r="Z136" s="58">
        <v>10485.5</v>
      </c>
      <c r="AA136" s="58">
        <v>15050.42</v>
      </c>
      <c r="AB136" s="58">
        <v>27008.75</v>
      </c>
      <c r="AC136" s="58">
        <v>0</v>
      </c>
      <c r="AD136" s="58">
        <v>2500.04</v>
      </c>
      <c r="AE136" s="58">
        <v>13966.73</v>
      </c>
      <c r="AF136" s="58">
        <v>2920.54</v>
      </c>
      <c r="AG136" s="41">
        <f t="shared" si="18"/>
        <v>101961.7</v>
      </c>
      <c r="AI136" s="41">
        <v>1.0000000009313226E-2</v>
      </c>
    </row>
    <row r="137" spans="1:35" x14ac:dyDescent="0.3">
      <c r="A137" s="57" t="s">
        <v>586</v>
      </c>
      <c r="B137" s="23">
        <v>6011993</v>
      </c>
      <c r="C137" s="22">
        <v>145638</v>
      </c>
      <c r="D137" s="54">
        <v>3</v>
      </c>
      <c r="E137" s="56">
        <v>1.5</v>
      </c>
      <c r="F137" s="54">
        <v>5997</v>
      </c>
      <c r="G137" s="54">
        <v>11477</v>
      </c>
      <c r="H137" s="54">
        <v>3175.2</v>
      </c>
      <c r="I137" s="54">
        <f t="shared" si="12"/>
        <v>20649.2</v>
      </c>
      <c r="J137" s="54">
        <f t="shared" si="13"/>
        <v>5162.3</v>
      </c>
      <c r="K137" s="54">
        <f t="shared" si="14"/>
        <v>7743.4500000000007</v>
      </c>
      <c r="L137" s="55">
        <f t="shared" si="15"/>
        <v>1.0579537329198018E-3</v>
      </c>
      <c r="M137" s="53">
        <f t="shared" si="16"/>
        <v>18514.19032609653</v>
      </c>
      <c r="N137" s="54">
        <f t="shared" si="20"/>
        <v>5162.3</v>
      </c>
      <c r="O137" s="53">
        <v>3.586422781724528</v>
      </c>
      <c r="P137" s="53">
        <f t="shared" si="17"/>
        <v>18514.189999999999</v>
      </c>
      <c r="Q137" s="41"/>
      <c r="R137" s="52">
        <v>5376.949999999998</v>
      </c>
      <c r="S137" s="52">
        <v>746.37</v>
      </c>
      <c r="T137" s="52">
        <v>80.59</v>
      </c>
      <c r="U137" s="52">
        <v>0</v>
      </c>
      <c r="V137" s="52">
        <v>1303.7</v>
      </c>
      <c r="W137" s="52">
        <v>14.31</v>
      </c>
      <c r="X137" s="52">
        <v>701.93</v>
      </c>
      <c r="Y137" s="52">
        <v>0</v>
      </c>
      <c r="Z137" s="52">
        <v>1937.56</v>
      </c>
      <c r="AA137" s="52">
        <v>6340.8</v>
      </c>
      <c r="AB137" s="52">
        <v>0</v>
      </c>
      <c r="AC137" s="52">
        <v>0</v>
      </c>
      <c r="AD137" s="52">
        <v>484.17</v>
      </c>
      <c r="AE137" s="52">
        <v>1137.79</v>
      </c>
      <c r="AF137" s="52">
        <v>390.02</v>
      </c>
      <c r="AG137" s="51">
        <f t="shared" si="18"/>
        <v>18514.189999999999</v>
      </c>
      <c r="AI137" s="41">
        <v>9.9999999983992893E-3</v>
      </c>
    </row>
    <row r="138" spans="1:35" x14ac:dyDescent="0.3">
      <c r="A138" s="2" t="s">
        <v>585</v>
      </c>
      <c r="B138" s="3">
        <v>6013098</v>
      </c>
      <c r="C138" s="1">
        <v>145711</v>
      </c>
      <c r="D138" s="18">
        <v>4</v>
      </c>
      <c r="E138" s="59">
        <v>2.5</v>
      </c>
      <c r="F138" s="18">
        <v>3360</v>
      </c>
      <c r="G138" s="18">
        <v>4255</v>
      </c>
      <c r="H138" s="18">
        <v>3708.6</v>
      </c>
      <c r="I138" s="18">
        <f t="shared" si="12"/>
        <v>11323.6</v>
      </c>
      <c r="J138" s="18">
        <f t="shared" si="13"/>
        <v>2830.9</v>
      </c>
      <c r="K138" s="18">
        <f t="shared" si="14"/>
        <v>7077.25</v>
      </c>
      <c r="L138" s="17">
        <f t="shared" si="15"/>
        <v>9.6693373836037762E-4</v>
      </c>
      <c r="M138" s="16">
        <f t="shared" si="16"/>
        <v>16921.34042130661</v>
      </c>
      <c r="N138" s="18">
        <f t="shared" si="20"/>
        <v>2830.9</v>
      </c>
      <c r="O138" s="16">
        <v>5.9773713028742117</v>
      </c>
      <c r="P138" s="16">
        <f t="shared" si="17"/>
        <v>16921.34</v>
      </c>
      <c r="Q138" s="41"/>
      <c r="R138" s="58">
        <v>5020.9800000000014</v>
      </c>
      <c r="S138" s="58">
        <v>6.28</v>
      </c>
      <c r="T138" s="58">
        <v>369.04</v>
      </c>
      <c r="U138" s="58">
        <v>0</v>
      </c>
      <c r="V138" s="58">
        <v>2206.73</v>
      </c>
      <c r="W138" s="58">
        <v>230.97</v>
      </c>
      <c r="X138" s="58">
        <v>2728.91</v>
      </c>
      <c r="Y138" s="58">
        <v>0</v>
      </c>
      <c r="Z138" s="58">
        <v>1252.26</v>
      </c>
      <c r="AA138" s="58">
        <v>1870.92</v>
      </c>
      <c r="AB138" s="58">
        <v>0</v>
      </c>
      <c r="AC138" s="58">
        <v>0</v>
      </c>
      <c r="AD138" s="58">
        <v>319.79000000000002</v>
      </c>
      <c r="AE138" s="58">
        <v>2777.98</v>
      </c>
      <c r="AF138" s="58">
        <v>137.47999999999999</v>
      </c>
      <c r="AG138" s="41">
        <f t="shared" si="18"/>
        <v>16921.34</v>
      </c>
      <c r="AI138" s="41">
        <v>-9.9999999983992893E-3</v>
      </c>
    </row>
    <row r="139" spans="1:35" x14ac:dyDescent="0.3">
      <c r="A139" s="2" t="s">
        <v>584</v>
      </c>
      <c r="B139" s="3">
        <v>6013361</v>
      </c>
      <c r="C139" s="1">
        <v>145737</v>
      </c>
      <c r="D139" s="18">
        <v>4</v>
      </c>
      <c r="E139" s="59">
        <v>2.5</v>
      </c>
      <c r="F139" s="18">
        <v>2503</v>
      </c>
      <c r="G139" s="18">
        <v>3990</v>
      </c>
      <c r="H139" s="18">
        <v>3012.24</v>
      </c>
      <c r="I139" s="18">
        <f t="shared" si="12"/>
        <v>9505.24</v>
      </c>
      <c r="J139" s="18">
        <f t="shared" si="13"/>
        <v>2376.31</v>
      </c>
      <c r="K139" s="18">
        <f t="shared" si="14"/>
        <v>5940.7749999999996</v>
      </c>
      <c r="L139" s="17">
        <f t="shared" si="15"/>
        <v>8.1166212575617251E-4</v>
      </c>
      <c r="M139" s="16">
        <f t="shared" si="16"/>
        <v>14204.087200733018</v>
      </c>
      <c r="N139" s="18">
        <f t="shared" si="20"/>
        <v>2376.31</v>
      </c>
      <c r="O139" s="16">
        <v>5.9773713028742117</v>
      </c>
      <c r="P139" s="16">
        <f t="shared" si="17"/>
        <v>14204.09</v>
      </c>
      <c r="Q139" s="41"/>
      <c r="R139" s="58">
        <v>3740.33</v>
      </c>
      <c r="S139" s="58">
        <v>166.95</v>
      </c>
      <c r="T139" s="58">
        <v>1717.18</v>
      </c>
      <c r="U139" s="58">
        <v>0</v>
      </c>
      <c r="V139" s="58">
        <v>623.86</v>
      </c>
      <c r="W139" s="58">
        <v>0</v>
      </c>
      <c r="X139" s="58">
        <v>1993.33</v>
      </c>
      <c r="Y139" s="58">
        <v>0</v>
      </c>
      <c r="Z139" s="58">
        <v>862.24</v>
      </c>
      <c r="AA139" s="58">
        <v>3387.68</v>
      </c>
      <c r="AB139" s="58">
        <v>1069.95</v>
      </c>
      <c r="AC139" s="58">
        <v>0</v>
      </c>
      <c r="AD139" s="58">
        <v>91.15</v>
      </c>
      <c r="AE139" s="58">
        <v>545.44000000000005</v>
      </c>
      <c r="AF139" s="58">
        <v>5.98</v>
      </c>
      <c r="AG139" s="41">
        <f t="shared" si="18"/>
        <v>14204.09</v>
      </c>
      <c r="AI139" s="41">
        <v>-1.0000000000218279E-2</v>
      </c>
    </row>
    <row r="140" spans="1:35" x14ac:dyDescent="0.3">
      <c r="A140" s="2" t="s">
        <v>583</v>
      </c>
      <c r="B140" s="3">
        <v>6005318</v>
      </c>
      <c r="C140" s="1">
        <v>145511</v>
      </c>
      <c r="D140" s="18">
        <v>3</v>
      </c>
      <c r="E140" s="59">
        <v>1.5</v>
      </c>
      <c r="F140" s="18">
        <v>7218</v>
      </c>
      <c r="G140" s="18">
        <v>19509</v>
      </c>
      <c r="H140" s="18">
        <v>4363</v>
      </c>
      <c r="I140" s="18">
        <f t="shared" si="12"/>
        <v>31090</v>
      </c>
      <c r="J140" s="18">
        <f t="shared" si="13"/>
        <v>7772.5</v>
      </c>
      <c r="K140" s="18">
        <f t="shared" si="14"/>
        <v>11658.75</v>
      </c>
      <c r="L140" s="17">
        <f t="shared" si="15"/>
        <v>1.5928840611973652E-3</v>
      </c>
      <c r="M140" s="16">
        <f t="shared" si="16"/>
        <v>27875.471070953892</v>
      </c>
      <c r="N140" s="18">
        <f t="shared" si="20"/>
        <v>7772.5</v>
      </c>
      <c r="O140" s="16">
        <v>3.586422781724528</v>
      </c>
      <c r="P140" s="16">
        <f t="shared" si="17"/>
        <v>27875.47</v>
      </c>
      <c r="Q140" s="41"/>
      <c r="R140" s="58">
        <v>6471.7</v>
      </c>
      <c r="S140" s="58">
        <v>1048.1300000000001</v>
      </c>
      <c r="T140" s="58">
        <v>1901.7</v>
      </c>
      <c r="U140" s="58">
        <v>0</v>
      </c>
      <c r="V140" s="58">
        <v>8.07</v>
      </c>
      <c r="W140" s="58">
        <v>137.18</v>
      </c>
      <c r="X140" s="58">
        <v>816.81</v>
      </c>
      <c r="Y140" s="58">
        <v>0</v>
      </c>
      <c r="Z140" s="58">
        <v>3908.3</v>
      </c>
      <c r="AA140" s="58">
        <v>7821.09</v>
      </c>
      <c r="AB140" s="58">
        <v>280.64</v>
      </c>
      <c r="AC140" s="58">
        <v>0</v>
      </c>
      <c r="AD140" s="58">
        <v>765.7</v>
      </c>
      <c r="AE140" s="58">
        <v>2802.79</v>
      </c>
      <c r="AF140" s="58">
        <v>1913.36</v>
      </c>
      <c r="AG140" s="41">
        <f t="shared" si="18"/>
        <v>27875.47</v>
      </c>
      <c r="AI140" s="41">
        <v>0</v>
      </c>
    </row>
    <row r="141" spans="1:35" x14ac:dyDescent="0.3">
      <c r="A141" s="2" t="s">
        <v>582</v>
      </c>
      <c r="B141" s="3">
        <v>6000889</v>
      </c>
      <c r="C141" s="1">
        <v>145198</v>
      </c>
      <c r="D141" s="18">
        <v>5</v>
      </c>
      <c r="E141" s="59">
        <v>3.5</v>
      </c>
      <c r="F141" s="18">
        <v>8560</v>
      </c>
      <c r="G141" s="18">
        <v>17854</v>
      </c>
      <c r="H141" s="18">
        <v>7654</v>
      </c>
      <c r="I141" s="18">
        <f t="shared" si="12"/>
        <v>34068</v>
      </c>
      <c r="J141" s="18">
        <f t="shared" si="13"/>
        <v>8517</v>
      </c>
      <c r="K141" s="18">
        <f t="shared" si="14"/>
        <v>29809.5</v>
      </c>
      <c r="L141" s="17">
        <f t="shared" si="15"/>
        <v>4.0727417109263737E-3</v>
      </c>
      <c r="M141" s="16">
        <f t="shared" si="16"/>
        <v>71272.979941211539</v>
      </c>
      <c r="N141" s="18">
        <f t="shared" si="20"/>
        <v>8517</v>
      </c>
      <c r="O141" s="16">
        <v>8.3683198240239083</v>
      </c>
      <c r="P141" s="16">
        <f t="shared" si="17"/>
        <v>71272.98</v>
      </c>
      <c r="Q141" s="41"/>
      <c r="R141" s="58">
        <v>17908.2</v>
      </c>
      <c r="S141" s="58">
        <v>4703</v>
      </c>
      <c r="T141" s="58">
        <v>6303.44</v>
      </c>
      <c r="U141" s="58">
        <v>0</v>
      </c>
      <c r="V141" s="58">
        <v>127.62</v>
      </c>
      <c r="W141" s="58">
        <v>765.7</v>
      </c>
      <c r="X141" s="58">
        <v>4113.03</v>
      </c>
      <c r="Y141" s="58">
        <v>0</v>
      </c>
      <c r="Z141" s="58">
        <v>5393.38</v>
      </c>
      <c r="AA141" s="58">
        <v>3753.19</v>
      </c>
      <c r="AB141" s="58">
        <v>6236.49</v>
      </c>
      <c r="AC141" s="58">
        <v>0</v>
      </c>
      <c r="AD141" s="58">
        <v>1472.82</v>
      </c>
      <c r="AE141" s="58">
        <v>13665.47</v>
      </c>
      <c r="AF141" s="58">
        <v>6830.64</v>
      </c>
      <c r="AG141" s="41">
        <f t="shared" si="18"/>
        <v>71272.98</v>
      </c>
      <c r="AI141" s="41">
        <v>0</v>
      </c>
    </row>
    <row r="142" spans="1:35" x14ac:dyDescent="0.3">
      <c r="A142" s="57" t="s">
        <v>581</v>
      </c>
      <c r="B142" s="23">
        <v>6012553</v>
      </c>
      <c r="C142" s="22">
        <v>145678</v>
      </c>
      <c r="D142" s="54">
        <v>5</v>
      </c>
      <c r="E142" s="56">
        <v>3.5</v>
      </c>
      <c r="F142" s="54">
        <v>8363</v>
      </c>
      <c r="G142" s="54">
        <v>16782</v>
      </c>
      <c r="H142" s="54">
        <v>4168.08</v>
      </c>
      <c r="I142" s="54">
        <f t="shared" si="12"/>
        <v>29313.08</v>
      </c>
      <c r="J142" s="54">
        <f t="shared" si="13"/>
        <v>7328.27</v>
      </c>
      <c r="K142" s="54">
        <f t="shared" si="14"/>
        <v>25648.945</v>
      </c>
      <c r="L142" s="55">
        <f t="shared" si="15"/>
        <v>3.5043032638171203E-3</v>
      </c>
      <c r="M142" s="53">
        <f t="shared" si="16"/>
        <v>61325.30711679961</v>
      </c>
      <c r="N142" s="54">
        <f t="shared" si="20"/>
        <v>7328.27</v>
      </c>
      <c r="O142" s="53">
        <v>8.3683198240239083</v>
      </c>
      <c r="P142" s="53">
        <f t="shared" si="17"/>
        <v>61325.31</v>
      </c>
      <c r="Q142" s="41"/>
      <c r="R142" s="52">
        <v>17496.059999999998</v>
      </c>
      <c r="S142" s="52">
        <v>896.25</v>
      </c>
      <c r="T142" s="52">
        <v>1739.77</v>
      </c>
      <c r="U142" s="52">
        <v>0</v>
      </c>
      <c r="V142" s="52">
        <v>2321.46</v>
      </c>
      <c r="W142" s="52">
        <v>567.62</v>
      </c>
      <c r="X142" s="52">
        <v>3194.86</v>
      </c>
      <c r="Y142" s="52">
        <v>0</v>
      </c>
      <c r="Z142" s="52">
        <v>12259.59</v>
      </c>
      <c r="AA142" s="52">
        <v>8991.76</v>
      </c>
      <c r="AB142" s="52">
        <v>3263.64</v>
      </c>
      <c r="AC142" s="52">
        <v>0</v>
      </c>
      <c r="AD142" s="52">
        <v>3083.73</v>
      </c>
      <c r="AE142" s="52">
        <v>4834.8</v>
      </c>
      <c r="AF142" s="52">
        <v>2675.77</v>
      </c>
      <c r="AG142" s="51">
        <f t="shared" si="18"/>
        <v>61325.310000000005</v>
      </c>
      <c r="AI142" s="41">
        <v>-1.0000000002037268E-2</v>
      </c>
    </row>
    <row r="143" spans="1:35" x14ac:dyDescent="0.3">
      <c r="A143" s="2" t="s">
        <v>580</v>
      </c>
      <c r="B143" s="3">
        <v>6012975</v>
      </c>
      <c r="C143" s="1">
        <v>145701</v>
      </c>
      <c r="D143" s="18">
        <v>1</v>
      </c>
      <c r="E143" s="59">
        <v>0</v>
      </c>
      <c r="F143" s="18">
        <v>6477</v>
      </c>
      <c r="G143" s="18">
        <v>11902</v>
      </c>
      <c r="H143" s="18">
        <v>11938.92</v>
      </c>
      <c r="I143" s="18">
        <f t="shared" si="12"/>
        <v>30317.919999999998</v>
      </c>
      <c r="J143" s="18">
        <f t="shared" si="13"/>
        <v>7579.48</v>
      </c>
      <c r="K143" s="18">
        <f t="shared" si="14"/>
        <v>0</v>
      </c>
      <c r="L143" s="17">
        <f t="shared" si="15"/>
        <v>0</v>
      </c>
      <c r="M143" s="16">
        <f t="shared" si="16"/>
        <v>0</v>
      </c>
      <c r="N143" s="18">
        <f t="shared" si="20"/>
        <v>7579.48</v>
      </c>
      <c r="O143" s="16">
        <v>0</v>
      </c>
      <c r="P143" s="16">
        <f t="shared" si="17"/>
        <v>0</v>
      </c>
      <c r="Q143" s="41"/>
      <c r="R143" s="58">
        <v>0</v>
      </c>
      <c r="S143" s="58">
        <v>0</v>
      </c>
      <c r="T143" s="58">
        <v>0</v>
      </c>
      <c r="U143" s="58">
        <v>0</v>
      </c>
      <c r="V143" s="58">
        <v>0</v>
      </c>
      <c r="W143" s="58">
        <v>0</v>
      </c>
      <c r="X143" s="58">
        <v>0</v>
      </c>
      <c r="Y143" s="58">
        <v>0</v>
      </c>
      <c r="Z143" s="58">
        <v>0</v>
      </c>
      <c r="AA143" s="58">
        <v>0</v>
      </c>
      <c r="AB143" s="58">
        <v>0</v>
      </c>
      <c r="AC143" s="58">
        <v>0</v>
      </c>
      <c r="AD143" s="58">
        <v>0</v>
      </c>
      <c r="AE143" s="58">
        <v>0</v>
      </c>
      <c r="AF143" s="58">
        <v>0</v>
      </c>
      <c r="AG143" s="41">
        <f t="shared" si="18"/>
        <v>0</v>
      </c>
      <c r="AI143" s="41">
        <v>0</v>
      </c>
    </row>
    <row r="144" spans="1:35" x14ac:dyDescent="0.3">
      <c r="A144" s="2" t="s">
        <v>579</v>
      </c>
      <c r="B144" s="3">
        <v>6014369</v>
      </c>
      <c r="C144" s="1">
        <v>145835</v>
      </c>
      <c r="D144" s="18">
        <v>4</v>
      </c>
      <c r="E144" s="59">
        <v>2.5</v>
      </c>
      <c r="F144" s="18">
        <v>12365</v>
      </c>
      <c r="G144" s="18">
        <v>18950</v>
      </c>
      <c r="H144" s="18">
        <v>10930.92</v>
      </c>
      <c r="I144" s="18">
        <f t="shared" si="12"/>
        <v>42245.919999999998</v>
      </c>
      <c r="J144" s="18">
        <f t="shared" si="13"/>
        <v>10561.48</v>
      </c>
      <c r="K144" s="18">
        <f t="shared" si="14"/>
        <v>26403.699999999997</v>
      </c>
      <c r="L144" s="17">
        <f t="shared" si="15"/>
        <v>3.6074221410217103E-3</v>
      </c>
      <c r="M144" s="16">
        <f t="shared" si="16"/>
        <v>63129.887467879933</v>
      </c>
      <c r="N144" s="18">
        <f t="shared" si="20"/>
        <v>10561.48</v>
      </c>
      <c r="O144" s="16">
        <v>5.9773713028742117</v>
      </c>
      <c r="P144" s="16">
        <f t="shared" si="17"/>
        <v>63129.89</v>
      </c>
      <c r="Q144" s="41"/>
      <c r="R144" s="58">
        <v>18477.559999999994</v>
      </c>
      <c r="S144" s="58">
        <v>5243.17</v>
      </c>
      <c r="T144" s="58">
        <v>1665.71</v>
      </c>
      <c r="U144" s="58">
        <v>0</v>
      </c>
      <c r="V144" s="58">
        <v>2398.7800000000002</v>
      </c>
      <c r="W144" s="58">
        <v>1112.1500000000001</v>
      </c>
      <c r="X144" s="58">
        <v>5914.73</v>
      </c>
      <c r="Y144" s="58">
        <v>0</v>
      </c>
      <c r="Z144" s="58">
        <v>5526.08</v>
      </c>
      <c r="AA144" s="58">
        <v>4938.8</v>
      </c>
      <c r="AB144" s="58">
        <v>8785.24</v>
      </c>
      <c r="AC144" s="58">
        <v>0</v>
      </c>
      <c r="AD144" s="58">
        <v>1325.48</v>
      </c>
      <c r="AE144" s="58">
        <v>5284</v>
      </c>
      <c r="AF144" s="58">
        <v>2458.19</v>
      </c>
      <c r="AG144" s="41">
        <f t="shared" si="18"/>
        <v>63129.89</v>
      </c>
      <c r="AI144" s="41">
        <v>9.9999999947613105E-3</v>
      </c>
    </row>
    <row r="145" spans="1:35" x14ac:dyDescent="0.3">
      <c r="A145" s="2" t="s">
        <v>578</v>
      </c>
      <c r="B145" s="3">
        <v>6000855</v>
      </c>
      <c r="C145" s="1">
        <v>145948</v>
      </c>
      <c r="D145" s="18">
        <v>3</v>
      </c>
      <c r="E145" s="59">
        <v>1.5</v>
      </c>
      <c r="F145" s="18">
        <v>1518</v>
      </c>
      <c r="G145" s="18">
        <v>5171</v>
      </c>
      <c r="H145" s="18">
        <v>750.12</v>
      </c>
      <c r="I145" s="18">
        <f t="shared" si="12"/>
        <v>7439.12</v>
      </c>
      <c r="J145" s="18">
        <f t="shared" si="13"/>
        <v>1859.78</v>
      </c>
      <c r="K145" s="18">
        <f t="shared" si="14"/>
        <v>2789.67</v>
      </c>
      <c r="L145" s="17">
        <f t="shared" si="15"/>
        <v>3.811404206283224E-4</v>
      </c>
      <c r="M145" s="16">
        <f t="shared" si="16"/>
        <v>6669.9573609956424</v>
      </c>
      <c r="N145" s="18">
        <f t="shared" si="20"/>
        <v>1859.78</v>
      </c>
      <c r="O145" s="16">
        <v>3.586422781724528</v>
      </c>
      <c r="P145" s="16">
        <f t="shared" si="17"/>
        <v>6669.96</v>
      </c>
      <c r="Q145" s="41"/>
      <c r="R145" s="58">
        <v>1361.0399999999997</v>
      </c>
      <c r="S145" s="58">
        <v>0</v>
      </c>
      <c r="T145" s="58">
        <v>0</v>
      </c>
      <c r="U145" s="58">
        <v>0</v>
      </c>
      <c r="V145" s="58">
        <v>0</v>
      </c>
      <c r="W145" s="58">
        <v>0</v>
      </c>
      <c r="X145" s="58">
        <v>0</v>
      </c>
      <c r="Y145" s="58">
        <v>672.56</v>
      </c>
      <c r="Z145" s="58">
        <v>261.81</v>
      </c>
      <c r="AA145" s="58">
        <v>476.1</v>
      </c>
      <c r="AB145" s="58">
        <v>0</v>
      </c>
      <c r="AC145" s="58">
        <v>0</v>
      </c>
      <c r="AD145" s="58">
        <v>77.11</v>
      </c>
      <c r="AE145" s="58">
        <v>1139.5899999999999</v>
      </c>
      <c r="AF145" s="58">
        <v>2681.75</v>
      </c>
      <c r="AG145" s="41">
        <f t="shared" si="18"/>
        <v>6669.96</v>
      </c>
      <c r="AI145" s="41">
        <v>-1.0000000000218279E-2</v>
      </c>
    </row>
    <row r="146" spans="1:35" x14ac:dyDescent="0.3">
      <c r="A146" s="2" t="s">
        <v>577</v>
      </c>
      <c r="B146" s="3">
        <v>6005391</v>
      </c>
      <c r="C146" s="1">
        <v>146121</v>
      </c>
      <c r="D146" s="18">
        <v>2</v>
      </c>
      <c r="E146" s="59">
        <v>0.75</v>
      </c>
      <c r="F146" s="18">
        <v>517</v>
      </c>
      <c r="G146" s="18">
        <v>7204</v>
      </c>
      <c r="H146" s="18">
        <v>0</v>
      </c>
      <c r="I146" s="18">
        <f t="shared" ref="I146:I209" si="21">SUM(F146:H146)</f>
        <v>7721</v>
      </c>
      <c r="J146" s="18">
        <f t="shared" ref="J146:J209" si="22">I146/4</f>
        <v>1930.25</v>
      </c>
      <c r="K146" s="18">
        <f t="shared" ref="K146:K209" si="23">J146*E146</f>
        <v>1447.6875</v>
      </c>
      <c r="L146" s="17">
        <f t="shared" ref="L146:L209" si="24">K146/$K$674</f>
        <v>1.9779121641210769E-4</v>
      </c>
      <c r="M146" s="16">
        <f t="shared" ref="M146:M209" si="25">$M$15*L146</f>
        <v>3461.3462872118848</v>
      </c>
      <c r="N146" s="18">
        <f t="shared" si="20"/>
        <v>1930.25</v>
      </c>
      <c r="O146" s="16">
        <v>1.7932113908622638</v>
      </c>
      <c r="P146" s="16">
        <f t="shared" ref="P146:P209" si="26">ROUND(N146*O146,2)</f>
        <v>3461.35</v>
      </c>
      <c r="Q146" s="41"/>
      <c r="R146" s="58">
        <v>231.77</v>
      </c>
      <c r="S146" s="58">
        <v>0</v>
      </c>
      <c r="T146" s="58">
        <v>0</v>
      </c>
      <c r="U146" s="58">
        <v>0</v>
      </c>
      <c r="V146" s="58">
        <v>0</v>
      </c>
      <c r="W146" s="58">
        <v>0</v>
      </c>
      <c r="X146" s="58">
        <v>0</v>
      </c>
      <c r="Y146" s="58">
        <v>0</v>
      </c>
      <c r="Z146" s="58">
        <v>1384.81</v>
      </c>
      <c r="AA146" s="58">
        <v>419.61</v>
      </c>
      <c r="AB146" s="58">
        <v>0</v>
      </c>
      <c r="AC146" s="58">
        <v>0</v>
      </c>
      <c r="AD146" s="58">
        <v>293.19</v>
      </c>
      <c r="AE146" s="58">
        <v>1083.55</v>
      </c>
      <c r="AF146" s="58">
        <v>48.42</v>
      </c>
      <c r="AG146" s="41">
        <f t="shared" ref="AG146:AG209" si="27">SUM(R146:AF146)</f>
        <v>3461.3500000000004</v>
      </c>
      <c r="AI146" s="41">
        <v>0</v>
      </c>
    </row>
    <row r="147" spans="1:35" x14ac:dyDescent="0.3">
      <c r="A147" s="57" t="s">
        <v>576</v>
      </c>
      <c r="B147" s="23">
        <v>6010110</v>
      </c>
      <c r="C147" s="22">
        <v>146013</v>
      </c>
      <c r="D147" s="54">
        <v>2</v>
      </c>
      <c r="E147" s="56">
        <v>0.75</v>
      </c>
      <c r="F147" s="54">
        <v>2411</v>
      </c>
      <c r="G147" s="54">
        <v>5006</v>
      </c>
      <c r="H147" s="54">
        <v>3780</v>
      </c>
      <c r="I147" s="54">
        <f t="shared" si="21"/>
        <v>11197</v>
      </c>
      <c r="J147" s="54">
        <f t="shared" si="22"/>
        <v>2799.25</v>
      </c>
      <c r="K147" s="54">
        <f t="shared" si="23"/>
        <v>2099.4375</v>
      </c>
      <c r="L147" s="55">
        <f t="shared" si="24"/>
        <v>2.8683697062121096E-4</v>
      </c>
      <c r="M147" s="53">
        <f t="shared" si="25"/>
        <v>5019.6469858711916</v>
      </c>
      <c r="N147" s="54">
        <f t="shared" si="20"/>
        <v>2799.25</v>
      </c>
      <c r="O147" s="53">
        <v>1.7932113908622638</v>
      </c>
      <c r="P147" s="53">
        <f t="shared" si="26"/>
        <v>5019.6499999999996</v>
      </c>
      <c r="Q147" s="41"/>
      <c r="R147" s="52">
        <v>1080.8599999999999</v>
      </c>
      <c r="S147" s="52">
        <v>573.15</v>
      </c>
      <c r="T147" s="52">
        <v>392.01</v>
      </c>
      <c r="U147" s="52">
        <v>0</v>
      </c>
      <c r="V147" s="52">
        <v>177.74</v>
      </c>
      <c r="W147" s="52">
        <v>83.98</v>
      </c>
      <c r="X147" s="52">
        <v>467.71</v>
      </c>
      <c r="Y147" s="52">
        <v>0</v>
      </c>
      <c r="Z147" s="52">
        <v>622.69000000000005</v>
      </c>
      <c r="AA147" s="52">
        <v>227.74</v>
      </c>
      <c r="AB147" s="52">
        <v>858.95</v>
      </c>
      <c r="AC147" s="52">
        <v>0</v>
      </c>
      <c r="AD147" s="52">
        <v>184.25</v>
      </c>
      <c r="AE147" s="52">
        <v>272.12</v>
      </c>
      <c r="AF147" s="52">
        <v>78.45</v>
      </c>
      <c r="AG147" s="51">
        <f t="shared" si="27"/>
        <v>5019.6499999999996</v>
      </c>
      <c r="AI147" s="41">
        <v>0</v>
      </c>
    </row>
    <row r="148" spans="1:35" x14ac:dyDescent="0.3">
      <c r="A148" s="2" t="s">
        <v>575</v>
      </c>
      <c r="B148" s="3">
        <v>6014872</v>
      </c>
      <c r="C148" s="1">
        <v>145958</v>
      </c>
      <c r="D148" s="18">
        <v>3</v>
      </c>
      <c r="E148" s="59">
        <v>1.5</v>
      </c>
      <c r="F148" s="18">
        <v>1812</v>
      </c>
      <c r="G148" s="18">
        <v>8488</v>
      </c>
      <c r="H148" s="18">
        <v>0</v>
      </c>
      <c r="I148" s="18">
        <f t="shared" si="21"/>
        <v>10300</v>
      </c>
      <c r="J148" s="18">
        <f t="shared" si="22"/>
        <v>2575</v>
      </c>
      <c r="K148" s="18">
        <f t="shared" si="23"/>
        <v>3862.5</v>
      </c>
      <c r="L148" s="17">
        <f t="shared" si="24"/>
        <v>5.2771649502518047E-4</v>
      </c>
      <c r="M148" s="16">
        <f t="shared" si="25"/>
        <v>9235.0386629406585</v>
      </c>
      <c r="N148" s="18">
        <f t="shared" si="20"/>
        <v>2575</v>
      </c>
      <c r="O148" s="16">
        <v>3.586422781724528</v>
      </c>
      <c r="P148" s="16">
        <f t="shared" si="26"/>
        <v>9235.0400000000009</v>
      </c>
      <c r="Q148" s="41"/>
      <c r="R148" s="58">
        <v>1624.65</v>
      </c>
      <c r="S148" s="58">
        <v>0</v>
      </c>
      <c r="T148" s="58">
        <v>0</v>
      </c>
      <c r="U148" s="58">
        <v>0</v>
      </c>
      <c r="V148" s="58">
        <v>0</v>
      </c>
      <c r="W148" s="58">
        <v>0</v>
      </c>
      <c r="X148" s="58">
        <v>0</v>
      </c>
      <c r="Y148" s="58">
        <v>0</v>
      </c>
      <c r="Z148" s="58">
        <v>2535.6</v>
      </c>
      <c r="AA148" s="58">
        <v>1992.26</v>
      </c>
      <c r="AB148" s="58">
        <v>0</v>
      </c>
      <c r="AC148" s="58">
        <v>0</v>
      </c>
      <c r="AD148" s="58">
        <v>729.84</v>
      </c>
      <c r="AE148" s="58">
        <v>1748.38</v>
      </c>
      <c r="AF148" s="58">
        <v>604.30999999999995</v>
      </c>
      <c r="AG148" s="41">
        <f t="shared" si="27"/>
        <v>9235.0399999999991</v>
      </c>
      <c r="AI148" s="41">
        <v>0</v>
      </c>
    </row>
    <row r="149" spans="1:35" x14ac:dyDescent="0.3">
      <c r="A149" s="2" t="s">
        <v>574</v>
      </c>
      <c r="B149" s="3">
        <v>6006688</v>
      </c>
      <c r="C149" s="1">
        <v>145844</v>
      </c>
      <c r="D149" s="18">
        <v>2</v>
      </c>
      <c r="E149" s="59">
        <v>0.75</v>
      </c>
      <c r="F149" s="18">
        <v>4412</v>
      </c>
      <c r="G149" s="18">
        <v>5300</v>
      </c>
      <c r="H149" s="18">
        <v>4394.88</v>
      </c>
      <c r="I149" s="18">
        <f t="shared" si="21"/>
        <v>14106.880000000001</v>
      </c>
      <c r="J149" s="18">
        <f t="shared" si="22"/>
        <v>3526.7200000000003</v>
      </c>
      <c r="K149" s="18">
        <f t="shared" si="23"/>
        <v>2645.04</v>
      </c>
      <c r="L149" s="17">
        <f t="shared" si="24"/>
        <v>3.6138025579324359E-4</v>
      </c>
      <c r="M149" s="16">
        <f t="shared" si="25"/>
        <v>6324.1544763817628</v>
      </c>
      <c r="N149" s="18">
        <f t="shared" si="20"/>
        <v>3526.7200000000003</v>
      </c>
      <c r="O149" s="16">
        <v>1.7932113908622638</v>
      </c>
      <c r="P149" s="16">
        <f t="shared" si="26"/>
        <v>6324.15</v>
      </c>
      <c r="Q149" s="41"/>
      <c r="R149" s="58">
        <v>1977.91</v>
      </c>
      <c r="S149" s="58">
        <v>133.31</v>
      </c>
      <c r="T149" s="58">
        <v>320.83999999999997</v>
      </c>
      <c r="U149" s="58">
        <v>0</v>
      </c>
      <c r="V149" s="58">
        <v>435.7</v>
      </c>
      <c r="W149" s="58">
        <v>138.58000000000001</v>
      </c>
      <c r="X149" s="58">
        <v>941.81</v>
      </c>
      <c r="Y149" s="58">
        <v>0</v>
      </c>
      <c r="Z149" s="58">
        <v>103.56</v>
      </c>
      <c r="AA149" s="58">
        <v>474.75</v>
      </c>
      <c r="AB149" s="58">
        <v>570.69000000000005</v>
      </c>
      <c r="AC149" s="58">
        <v>0</v>
      </c>
      <c r="AD149" s="58">
        <v>35.86</v>
      </c>
      <c r="AE149" s="58">
        <v>1161.0999999999999</v>
      </c>
      <c r="AF149" s="58">
        <v>30.04</v>
      </c>
      <c r="AG149" s="41">
        <f t="shared" si="27"/>
        <v>6324.1499999999987</v>
      </c>
      <c r="AI149" s="41">
        <v>0</v>
      </c>
    </row>
    <row r="150" spans="1:35" x14ac:dyDescent="0.3">
      <c r="A150" s="2" t="s">
        <v>573</v>
      </c>
      <c r="B150" s="3">
        <v>6000962</v>
      </c>
      <c r="C150" s="1" t="s">
        <v>572</v>
      </c>
      <c r="D150" s="18">
        <v>4</v>
      </c>
      <c r="E150" s="59">
        <v>2.5</v>
      </c>
      <c r="F150" s="18">
        <v>3492</v>
      </c>
      <c r="G150" s="18">
        <v>16529</v>
      </c>
      <c r="H150" s="18">
        <v>61</v>
      </c>
      <c r="I150" s="18">
        <f t="shared" si="21"/>
        <v>20082</v>
      </c>
      <c r="J150" s="18">
        <f t="shared" si="22"/>
        <v>5020.5</v>
      </c>
      <c r="K150" s="18">
        <f t="shared" si="23"/>
        <v>12551.25</v>
      </c>
      <c r="L150" s="17">
        <f t="shared" si="24"/>
        <v>1.714822435775999E-3</v>
      </c>
      <c r="M150" s="16">
        <f t="shared" si="25"/>
        <v>30009.392626079982</v>
      </c>
      <c r="N150" s="18">
        <f t="shared" si="20"/>
        <v>5020.5</v>
      </c>
      <c r="O150" s="16">
        <v>5.9773713028742117</v>
      </c>
      <c r="P150" s="16">
        <f t="shared" si="26"/>
        <v>30009.39</v>
      </c>
      <c r="Q150" s="41"/>
      <c r="R150" s="58">
        <v>5218.2499999999982</v>
      </c>
      <c r="S150" s="58">
        <v>0</v>
      </c>
      <c r="T150" s="58">
        <v>0</v>
      </c>
      <c r="U150" s="58">
        <v>0</v>
      </c>
      <c r="V150" s="58">
        <v>91.15</v>
      </c>
      <c r="W150" s="58">
        <v>0</v>
      </c>
      <c r="X150" s="58">
        <v>0</v>
      </c>
      <c r="Y150" s="58">
        <v>0</v>
      </c>
      <c r="Z150" s="58">
        <v>1566.07</v>
      </c>
      <c r="AA150" s="58">
        <v>1382.27</v>
      </c>
      <c r="AB150" s="58">
        <v>0</v>
      </c>
      <c r="AC150" s="58">
        <v>0</v>
      </c>
      <c r="AD150" s="58">
        <v>318.29000000000002</v>
      </c>
      <c r="AE150" s="58">
        <v>18402.830000000002</v>
      </c>
      <c r="AF150" s="58">
        <v>3030.53</v>
      </c>
      <c r="AG150" s="41">
        <f t="shared" si="27"/>
        <v>30009.39</v>
      </c>
      <c r="AI150" s="41">
        <v>9.9999999983992893E-3</v>
      </c>
    </row>
    <row r="151" spans="1:35" x14ac:dyDescent="0.3">
      <c r="A151" s="2" t="s">
        <v>571</v>
      </c>
      <c r="B151" s="3">
        <v>6000988</v>
      </c>
      <c r="C151" s="1">
        <v>145532</v>
      </c>
      <c r="D151" s="18">
        <v>1</v>
      </c>
      <c r="E151" s="59">
        <v>0</v>
      </c>
      <c r="F151" s="18">
        <v>4493</v>
      </c>
      <c r="G151" s="18">
        <v>25663</v>
      </c>
      <c r="H151" s="18">
        <v>71.400000000000006</v>
      </c>
      <c r="I151" s="18">
        <f t="shared" si="21"/>
        <v>30227.4</v>
      </c>
      <c r="J151" s="18">
        <f t="shared" si="22"/>
        <v>7556.85</v>
      </c>
      <c r="K151" s="18">
        <f t="shared" si="23"/>
        <v>0</v>
      </c>
      <c r="L151" s="17">
        <f t="shared" si="24"/>
        <v>0</v>
      </c>
      <c r="M151" s="16">
        <f t="shared" si="25"/>
        <v>0</v>
      </c>
      <c r="N151" s="18">
        <f t="shared" si="20"/>
        <v>7556.85</v>
      </c>
      <c r="O151" s="16">
        <v>0</v>
      </c>
      <c r="P151" s="16">
        <f t="shared" si="26"/>
        <v>0</v>
      </c>
      <c r="Q151" s="41"/>
      <c r="R151" s="58">
        <v>0</v>
      </c>
      <c r="S151" s="58">
        <v>0</v>
      </c>
      <c r="T151" s="58">
        <v>0</v>
      </c>
      <c r="U151" s="58">
        <v>0</v>
      </c>
      <c r="V151" s="58">
        <v>0</v>
      </c>
      <c r="W151" s="58">
        <v>0</v>
      </c>
      <c r="X151" s="58">
        <v>0</v>
      </c>
      <c r="Y151" s="58">
        <v>0</v>
      </c>
      <c r="Z151" s="58">
        <v>0</v>
      </c>
      <c r="AA151" s="58">
        <v>0</v>
      </c>
      <c r="AB151" s="58">
        <v>0</v>
      </c>
      <c r="AC151" s="58">
        <v>0</v>
      </c>
      <c r="AD151" s="58">
        <v>0</v>
      </c>
      <c r="AE151" s="58">
        <v>0</v>
      </c>
      <c r="AF151" s="58">
        <v>0</v>
      </c>
      <c r="AG151" s="41">
        <f t="shared" si="27"/>
        <v>0</v>
      </c>
      <c r="AI151" s="41">
        <v>0</v>
      </c>
    </row>
    <row r="152" spans="1:35" x14ac:dyDescent="0.3">
      <c r="A152" s="57" t="s">
        <v>570</v>
      </c>
      <c r="B152" s="23">
        <v>6000996</v>
      </c>
      <c r="C152" s="22">
        <v>145610</v>
      </c>
      <c r="D152" s="54">
        <v>4</v>
      </c>
      <c r="E152" s="56">
        <v>2.5</v>
      </c>
      <c r="F152" s="54">
        <v>2710</v>
      </c>
      <c r="G152" s="54">
        <v>7352</v>
      </c>
      <c r="H152" s="54">
        <v>867.72</v>
      </c>
      <c r="I152" s="54">
        <f t="shared" si="21"/>
        <v>10929.72</v>
      </c>
      <c r="J152" s="54">
        <f t="shared" si="22"/>
        <v>2732.43</v>
      </c>
      <c r="K152" s="54">
        <f t="shared" si="23"/>
        <v>6831.0749999999998</v>
      </c>
      <c r="L152" s="55">
        <f t="shared" si="24"/>
        <v>9.3329992394929051E-4</v>
      </c>
      <c r="M152" s="53">
        <f t="shared" si="25"/>
        <v>16332.748669112583</v>
      </c>
      <c r="N152" s="54">
        <f t="shared" ref="N152:N186" si="28">J152</f>
        <v>2732.43</v>
      </c>
      <c r="O152" s="53">
        <v>5.9773713028742117</v>
      </c>
      <c r="P152" s="53">
        <f t="shared" si="26"/>
        <v>16332.75</v>
      </c>
      <c r="Q152" s="41"/>
      <c r="R152" s="52">
        <v>4049.67</v>
      </c>
      <c r="S152" s="52">
        <v>0</v>
      </c>
      <c r="T152" s="52">
        <v>0</v>
      </c>
      <c r="U152" s="52">
        <v>0</v>
      </c>
      <c r="V152" s="52">
        <v>0</v>
      </c>
      <c r="W152" s="52">
        <v>0</v>
      </c>
      <c r="X152" s="52">
        <v>0</v>
      </c>
      <c r="Y152" s="52">
        <v>1296.67</v>
      </c>
      <c r="Z152" s="52">
        <v>1870.92</v>
      </c>
      <c r="AA152" s="52">
        <v>3378.71</v>
      </c>
      <c r="AB152" s="52">
        <v>0</v>
      </c>
      <c r="AC152" s="52">
        <v>0</v>
      </c>
      <c r="AD152" s="52">
        <v>274.95999999999998</v>
      </c>
      <c r="AE152" s="52">
        <v>2057.71</v>
      </c>
      <c r="AF152" s="52">
        <v>3404.11</v>
      </c>
      <c r="AG152" s="51">
        <f t="shared" si="27"/>
        <v>16332.75</v>
      </c>
      <c r="AI152" s="41">
        <v>0</v>
      </c>
    </row>
    <row r="153" spans="1:35" x14ac:dyDescent="0.3">
      <c r="A153" s="2" t="s">
        <v>569</v>
      </c>
      <c r="B153" s="3">
        <v>6001093</v>
      </c>
      <c r="C153" s="1">
        <v>145527</v>
      </c>
      <c r="D153" s="18">
        <v>5</v>
      </c>
      <c r="E153" s="59">
        <v>3.5</v>
      </c>
      <c r="F153" s="18">
        <v>1581</v>
      </c>
      <c r="G153" s="18">
        <v>1740</v>
      </c>
      <c r="H153" s="18">
        <v>2558.64</v>
      </c>
      <c r="I153" s="18">
        <f t="shared" si="21"/>
        <v>5879.6399999999994</v>
      </c>
      <c r="J153" s="18">
        <f t="shared" si="22"/>
        <v>1469.9099999999999</v>
      </c>
      <c r="K153" s="18">
        <f t="shared" si="23"/>
        <v>5144.6849999999995</v>
      </c>
      <c r="L153" s="17">
        <f t="shared" si="24"/>
        <v>7.0289582814462659E-4</v>
      </c>
      <c r="M153" s="16">
        <f t="shared" si="25"/>
        <v>12300.676992530965</v>
      </c>
      <c r="N153" s="18">
        <f t="shared" si="28"/>
        <v>1469.9099999999999</v>
      </c>
      <c r="O153" s="16">
        <v>8.3683198240239083</v>
      </c>
      <c r="P153" s="16">
        <f t="shared" si="26"/>
        <v>12300.68</v>
      </c>
      <c r="Q153" s="41"/>
      <c r="R153" s="58">
        <v>3307.6000000000004</v>
      </c>
      <c r="S153" s="58">
        <v>1071.98</v>
      </c>
      <c r="T153" s="58">
        <v>767.96</v>
      </c>
      <c r="U153" s="58">
        <v>0</v>
      </c>
      <c r="V153" s="58">
        <v>2230.0700000000002</v>
      </c>
      <c r="W153" s="58">
        <v>0</v>
      </c>
      <c r="X153" s="58">
        <v>1282.8599999999999</v>
      </c>
      <c r="Y153" s="58">
        <v>0</v>
      </c>
      <c r="Z153" s="58">
        <v>416.32</v>
      </c>
      <c r="AA153" s="58">
        <v>1723.87</v>
      </c>
      <c r="AB153" s="58">
        <v>606.70000000000005</v>
      </c>
      <c r="AC153" s="58">
        <v>0</v>
      </c>
      <c r="AD153" s="58">
        <v>0</v>
      </c>
      <c r="AE153" s="58">
        <v>893.32</v>
      </c>
      <c r="AF153" s="58">
        <v>0</v>
      </c>
      <c r="AG153" s="41">
        <f t="shared" si="27"/>
        <v>12300.68</v>
      </c>
      <c r="AI153" s="41">
        <v>2.0000000000436557E-2</v>
      </c>
    </row>
    <row r="154" spans="1:35" x14ac:dyDescent="0.3">
      <c r="A154" s="2" t="s">
        <v>568</v>
      </c>
      <c r="B154" s="3">
        <v>6001101</v>
      </c>
      <c r="C154" s="1">
        <v>145410</v>
      </c>
      <c r="D154" s="18">
        <v>3</v>
      </c>
      <c r="E154" s="59">
        <v>1.5</v>
      </c>
      <c r="F154" s="18">
        <v>852</v>
      </c>
      <c r="G154" s="18">
        <v>3465</v>
      </c>
      <c r="H154" s="18">
        <v>30</v>
      </c>
      <c r="I154" s="18">
        <f t="shared" si="21"/>
        <v>4347</v>
      </c>
      <c r="J154" s="18">
        <f t="shared" si="22"/>
        <v>1086.75</v>
      </c>
      <c r="K154" s="18">
        <f t="shared" si="23"/>
        <v>1630.125</v>
      </c>
      <c r="L154" s="17">
        <f t="shared" si="24"/>
        <v>2.2271685474509317E-4</v>
      </c>
      <c r="M154" s="16">
        <f t="shared" si="25"/>
        <v>3897.5449580391305</v>
      </c>
      <c r="N154" s="18">
        <f t="shared" si="28"/>
        <v>1086.75</v>
      </c>
      <c r="O154" s="16">
        <v>3.586422781724528</v>
      </c>
      <c r="P154" s="16">
        <f t="shared" si="26"/>
        <v>3897.54</v>
      </c>
      <c r="Q154" s="41"/>
      <c r="R154" s="58">
        <v>763.91</v>
      </c>
      <c r="S154" s="58">
        <v>26.9</v>
      </c>
      <c r="T154" s="58">
        <v>0</v>
      </c>
      <c r="U154" s="58">
        <v>0</v>
      </c>
      <c r="V154" s="58">
        <v>0</v>
      </c>
      <c r="W154" s="58">
        <v>0</v>
      </c>
      <c r="X154" s="58">
        <v>0</v>
      </c>
      <c r="Y154" s="58">
        <v>0</v>
      </c>
      <c r="Z154" s="58">
        <v>25.1</v>
      </c>
      <c r="AA154" s="58">
        <v>1552.92</v>
      </c>
      <c r="AB154" s="58">
        <v>0</v>
      </c>
      <c r="AC154" s="58">
        <v>0</v>
      </c>
      <c r="AD154" s="58">
        <v>0</v>
      </c>
      <c r="AE154" s="58">
        <v>1528.71</v>
      </c>
      <c r="AF154" s="58">
        <v>0</v>
      </c>
      <c r="AG154" s="41">
        <f t="shared" si="27"/>
        <v>3897.54</v>
      </c>
      <c r="AI154" s="41">
        <v>0</v>
      </c>
    </row>
    <row r="155" spans="1:35" x14ac:dyDescent="0.3">
      <c r="A155" s="2" t="s">
        <v>567</v>
      </c>
      <c r="B155" s="3">
        <v>6005474</v>
      </c>
      <c r="C155" s="1">
        <v>145668</v>
      </c>
      <c r="D155" s="18">
        <v>4</v>
      </c>
      <c r="E155" s="59">
        <v>2.5</v>
      </c>
      <c r="F155" s="18">
        <v>4615</v>
      </c>
      <c r="G155" s="18">
        <v>23288</v>
      </c>
      <c r="H155" s="18">
        <v>63</v>
      </c>
      <c r="I155" s="18">
        <f t="shared" si="21"/>
        <v>27966</v>
      </c>
      <c r="J155" s="18">
        <f t="shared" si="22"/>
        <v>6991.5</v>
      </c>
      <c r="K155" s="18">
        <f t="shared" si="23"/>
        <v>17478.75</v>
      </c>
      <c r="L155" s="17">
        <f t="shared" si="24"/>
        <v>2.3880452265168605E-3</v>
      </c>
      <c r="M155" s="16">
        <f t="shared" si="25"/>
        <v>41790.791464045062</v>
      </c>
      <c r="N155" s="18">
        <f t="shared" si="28"/>
        <v>6991.5</v>
      </c>
      <c r="O155" s="16">
        <v>5.9773713028742117</v>
      </c>
      <c r="P155" s="16">
        <f t="shared" si="26"/>
        <v>41790.79</v>
      </c>
      <c r="Q155" s="41"/>
      <c r="R155" s="58">
        <v>6896.3799999999983</v>
      </c>
      <c r="S155" s="58">
        <v>94.14</v>
      </c>
      <c r="T155" s="58">
        <v>0</v>
      </c>
      <c r="U155" s="58">
        <v>0</v>
      </c>
      <c r="V155" s="58">
        <v>0</v>
      </c>
      <c r="W155" s="58">
        <v>0</v>
      </c>
      <c r="X155" s="58">
        <v>0</v>
      </c>
      <c r="Y155" s="58">
        <v>0</v>
      </c>
      <c r="Z155" s="58">
        <v>1474.92</v>
      </c>
      <c r="AA155" s="58">
        <v>19386.11</v>
      </c>
      <c r="AB155" s="58">
        <v>0</v>
      </c>
      <c r="AC155" s="58">
        <v>0</v>
      </c>
      <c r="AD155" s="58">
        <v>294.39</v>
      </c>
      <c r="AE155" s="58">
        <v>9034.7999999999993</v>
      </c>
      <c r="AF155" s="58">
        <v>4610.05</v>
      </c>
      <c r="AG155" s="41">
        <f t="shared" si="27"/>
        <v>41790.79</v>
      </c>
      <c r="AI155" s="41">
        <v>-1.0000000002037268E-2</v>
      </c>
    </row>
    <row r="156" spans="1:35" x14ac:dyDescent="0.3">
      <c r="A156" s="2" t="s">
        <v>566</v>
      </c>
      <c r="B156" s="3">
        <v>6007983</v>
      </c>
      <c r="C156" s="1">
        <v>145613</v>
      </c>
      <c r="D156" s="18">
        <v>5</v>
      </c>
      <c r="E156" s="59">
        <v>3.5</v>
      </c>
      <c r="F156" s="18">
        <v>2425</v>
      </c>
      <c r="G156" s="18">
        <v>30942</v>
      </c>
      <c r="H156" s="18">
        <v>199.08</v>
      </c>
      <c r="I156" s="18">
        <f t="shared" si="21"/>
        <v>33566.080000000002</v>
      </c>
      <c r="J156" s="18">
        <f t="shared" si="22"/>
        <v>8391.52</v>
      </c>
      <c r="K156" s="18">
        <f t="shared" si="23"/>
        <v>29370.32</v>
      </c>
      <c r="L156" s="17">
        <f t="shared" si="24"/>
        <v>4.0127384668396009E-3</v>
      </c>
      <c r="M156" s="16">
        <f t="shared" si="25"/>
        <v>70222.923169693022</v>
      </c>
      <c r="N156" s="18">
        <f t="shared" si="28"/>
        <v>8391.52</v>
      </c>
      <c r="O156" s="16">
        <v>8.3683198240239083</v>
      </c>
      <c r="P156" s="16">
        <f t="shared" si="26"/>
        <v>70222.92</v>
      </c>
      <c r="Q156" s="41"/>
      <c r="R156" s="58">
        <v>5073.2999999999947</v>
      </c>
      <c r="S156" s="58">
        <v>0</v>
      </c>
      <c r="T156" s="58">
        <v>0</v>
      </c>
      <c r="U156" s="58">
        <v>0</v>
      </c>
      <c r="V156" s="58">
        <v>0</v>
      </c>
      <c r="W156" s="58">
        <v>0</v>
      </c>
      <c r="X156" s="58">
        <v>42.18</v>
      </c>
      <c r="Y156" s="58">
        <v>374.31</v>
      </c>
      <c r="Z156" s="58">
        <v>3353.6</v>
      </c>
      <c r="AA156" s="58">
        <v>34925.18</v>
      </c>
      <c r="AB156" s="58">
        <v>0</v>
      </c>
      <c r="AC156" s="58">
        <v>0</v>
      </c>
      <c r="AD156" s="58">
        <v>462.35</v>
      </c>
      <c r="AE156" s="58">
        <v>14546.23</v>
      </c>
      <c r="AF156" s="58">
        <v>11445.77</v>
      </c>
      <c r="AG156" s="41">
        <f t="shared" si="27"/>
        <v>70222.92</v>
      </c>
      <c r="AI156" s="41">
        <v>9.9999999947613105E-3</v>
      </c>
    </row>
    <row r="157" spans="1:35" x14ac:dyDescent="0.3">
      <c r="A157" s="57" t="s">
        <v>565</v>
      </c>
      <c r="B157" s="23">
        <v>6007991</v>
      </c>
      <c r="C157" s="22">
        <v>145898</v>
      </c>
      <c r="D157" s="54">
        <v>5</v>
      </c>
      <c r="E157" s="56">
        <v>3.5</v>
      </c>
      <c r="F157" s="54">
        <v>1614</v>
      </c>
      <c r="G157" s="54">
        <v>21281</v>
      </c>
      <c r="H157" s="54">
        <v>2577.12</v>
      </c>
      <c r="I157" s="54">
        <f t="shared" si="21"/>
        <v>25472.12</v>
      </c>
      <c r="J157" s="54">
        <f t="shared" si="22"/>
        <v>6368.03</v>
      </c>
      <c r="K157" s="54">
        <f t="shared" si="23"/>
        <v>22288.105</v>
      </c>
      <c r="L157" s="55">
        <f t="shared" si="24"/>
        <v>3.0451263822273656E-3</v>
      </c>
      <c r="M157" s="53">
        <f t="shared" si="25"/>
        <v>53289.711688978896</v>
      </c>
      <c r="N157" s="54">
        <f t="shared" si="28"/>
        <v>6368.03</v>
      </c>
      <c r="O157" s="53">
        <v>8.3683198240239083</v>
      </c>
      <c r="P157" s="53">
        <f t="shared" si="26"/>
        <v>53289.71</v>
      </c>
      <c r="Q157" s="41"/>
      <c r="R157" s="52">
        <v>3376.6099999999979</v>
      </c>
      <c r="S157" s="52">
        <v>1230.1400000000001</v>
      </c>
      <c r="T157" s="52">
        <v>2437.44</v>
      </c>
      <c r="U157" s="52">
        <v>0</v>
      </c>
      <c r="V157" s="52">
        <v>599.26</v>
      </c>
      <c r="W157" s="52">
        <v>323.35000000000002</v>
      </c>
      <c r="X157" s="52">
        <v>801.35</v>
      </c>
      <c r="Y157" s="52">
        <v>0</v>
      </c>
      <c r="Z157" s="52">
        <v>14556.69</v>
      </c>
      <c r="AA157" s="52">
        <v>6631.89</v>
      </c>
      <c r="AB157" s="52">
        <v>6535.66</v>
      </c>
      <c r="AC157" s="52">
        <v>0</v>
      </c>
      <c r="AD157" s="52">
        <v>2470.75</v>
      </c>
      <c r="AE157" s="52">
        <v>11816.07</v>
      </c>
      <c r="AF157" s="52">
        <v>2510.5</v>
      </c>
      <c r="AG157" s="51">
        <f t="shared" si="27"/>
        <v>53289.71</v>
      </c>
      <c r="AI157" s="41">
        <v>-1.0000000002037268E-2</v>
      </c>
    </row>
    <row r="158" spans="1:35" x14ac:dyDescent="0.3">
      <c r="A158" s="2" t="s">
        <v>564</v>
      </c>
      <c r="B158" s="3">
        <v>6000954</v>
      </c>
      <c r="C158" s="1">
        <v>145864</v>
      </c>
      <c r="D158" s="18">
        <v>5</v>
      </c>
      <c r="E158" s="59">
        <v>3.5</v>
      </c>
      <c r="F158" s="18">
        <v>6658</v>
      </c>
      <c r="G158" s="18">
        <v>61441</v>
      </c>
      <c r="H158" s="18">
        <v>6322.68</v>
      </c>
      <c r="I158" s="18">
        <f t="shared" si="21"/>
        <v>74421.679999999993</v>
      </c>
      <c r="J158" s="18">
        <f t="shared" si="22"/>
        <v>18605.419999999998</v>
      </c>
      <c r="K158" s="18">
        <f t="shared" si="23"/>
        <v>65118.969999999994</v>
      </c>
      <c r="L158" s="17">
        <f t="shared" si="24"/>
        <v>8.8969202868737531E-3</v>
      </c>
      <c r="M158" s="16">
        <f t="shared" si="25"/>
        <v>155696.10502029068</v>
      </c>
      <c r="N158" s="18">
        <f t="shared" si="28"/>
        <v>18605.419999999998</v>
      </c>
      <c r="O158" s="16">
        <v>8.3683198240239083</v>
      </c>
      <c r="P158" s="16">
        <f t="shared" si="26"/>
        <v>155696.10999999999</v>
      </c>
      <c r="Q158" s="41"/>
      <c r="R158" s="58">
        <v>13929.07</v>
      </c>
      <c r="S158" s="58">
        <v>4512.87</v>
      </c>
      <c r="T158" s="58">
        <v>999.93</v>
      </c>
      <c r="U158" s="58">
        <v>0</v>
      </c>
      <c r="V158" s="58">
        <v>305.77999999999997</v>
      </c>
      <c r="W158" s="58">
        <v>1173.9100000000001</v>
      </c>
      <c r="X158" s="58">
        <v>6235.07</v>
      </c>
      <c r="Y158" s="58">
        <v>0</v>
      </c>
      <c r="Z158" s="58">
        <v>51147.17</v>
      </c>
      <c r="AA158" s="58">
        <v>24023.35</v>
      </c>
      <c r="AB158" s="58">
        <v>23529.62</v>
      </c>
      <c r="AC158" s="58">
        <v>0</v>
      </c>
      <c r="AD158" s="58">
        <v>10290.94</v>
      </c>
      <c r="AE158" s="58">
        <v>14822.39</v>
      </c>
      <c r="AF158" s="58">
        <v>4726.01</v>
      </c>
      <c r="AG158" s="41">
        <f t="shared" si="27"/>
        <v>155696.10999999999</v>
      </c>
      <c r="AI158" s="41">
        <v>0</v>
      </c>
    </row>
    <row r="159" spans="1:35" x14ac:dyDescent="0.3">
      <c r="A159" s="2" t="s">
        <v>563</v>
      </c>
      <c r="B159" s="3">
        <v>6003503</v>
      </c>
      <c r="C159" s="1">
        <v>146067</v>
      </c>
      <c r="D159" s="18">
        <v>5</v>
      </c>
      <c r="E159" s="59">
        <v>3.5</v>
      </c>
      <c r="F159" s="18">
        <v>5563</v>
      </c>
      <c r="G159" s="18">
        <v>8946</v>
      </c>
      <c r="H159" s="18">
        <v>5754</v>
      </c>
      <c r="I159" s="18">
        <f t="shared" si="21"/>
        <v>20263</v>
      </c>
      <c r="J159" s="18">
        <f t="shared" si="22"/>
        <v>5065.75</v>
      </c>
      <c r="K159" s="18">
        <f t="shared" si="23"/>
        <v>17730.125</v>
      </c>
      <c r="L159" s="17">
        <f t="shared" si="24"/>
        <v>2.4223894942028033E-3</v>
      </c>
      <c r="M159" s="16">
        <f t="shared" si="25"/>
        <v>42391.816148549056</v>
      </c>
      <c r="N159" s="18">
        <f t="shared" si="28"/>
        <v>5065.75</v>
      </c>
      <c r="O159" s="16">
        <v>8.3683198240239083</v>
      </c>
      <c r="P159" s="16">
        <f t="shared" si="26"/>
        <v>42391.82</v>
      </c>
      <c r="Q159" s="41"/>
      <c r="R159" s="58">
        <v>11638.250000000002</v>
      </c>
      <c r="S159" s="58">
        <v>5305.43</v>
      </c>
      <c r="T159" s="58">
        <v>300.51</v>
      </c>
      <c r="U159" s="58">
        <v>0</v>
      </c>
      <c r="V159" s="58">
        <v>4105.16</v>
      </c>
      <c r="W159" s="58">
        <v>123.01</v>
      </c>
      <c r="X159" s="58">
        <v>2203.71</v>
      </c>
      <c r="Y159" s="58">
        <v>0</v>
      </c>
      <c r="Z159" s="58">
        <v>3269.92</v>
      </c>
      <c r="AA159" s="58">
        <v>6579.59</v>
      </c>
      <c r="AB159" s="58">
        <v>0</v>
      </c>
      <c r="AC159" s="58">
        <v>0</v>
      </c>
      <c r="AD159" s="58">
        <v>746.87</v>
      </c>
      <c r="AE159" s="58">
        <v>4914.3</v>
      </c>
      <c r="AF159" s="58">
        <v>3205.07</v>
      </c>
      <c r="AG159" s="41">
        <f t="shared" si="27"/>
        <v>42391.820000000007</v>
      </c>
      <c r="AI159" s="41">
        <v>1.0000000002037268E-2</v>
      </c>
    </row>
    <row r="160" spans="1:35" x14ac:dyDescent="0.3">
      <c r="A160" s="2" t="s">
        <v>562</v>
      </c>
      <c r="B160" s="3">
        <v>6010086</v>
      </c>
      <c r="C160" s="1">
        <v>145650</v>
      </c>
      <c r="D160" s="18">
        <v>5</v>
      </c>
      <c r="E160" s="59">
        <v>3.5</v>
      </c>
      <c r="F160" s="18">
        <v>2669</v>
      </c>
      <c r="G160" s="18">
        <v>18278</v>
      </c>
      <c r="H160" s="18">
        <v>3245.76</v>
      </c>
      <c r="I160" s="18">
        <f t="shared" si="21"/>
        <v>24192.760000000002</v>
      </c>
      <c r="J160" s="18">
        <f t="shared" si="22"/>
        <v>6048.1900000000005</v>
      </c>
      <c r="K160" s="18">
        <f t="shared" si="23"/>
        <v>21168.665000000001</v>
      </c>
      <c r="L160" s="17">
        <f t="shared" si="24"/>
        <v>2.8921821872264627E-3</v>
      </c>
      <c r="M160" s="16">
        <f t="shared" si="25"/>
        <v>50613.188276463101</v>
      </c>
      <c r="N160" s="18">
        <f t="shared" si="28"/>
        <v>6048.1900000000005</v>
      </c>
      <c r="O160" s="16">
        <v>8.3683198240239083</v>
      </c>
      <c r="P160" s="16">
        <f t="shared" si="26"/>
        <v>50613.19</v>
      </c>
      <c r="Q160" s="41"/>
      <c r="R160" s="58">
        <v>5583.769999999995</v>
      </c>
      <c r="S160" s="58">
        <v>1841.7</v>
      </c>
      <c r="T160" s="58">
        <v>2284.5500000000002</v>
      </c>
      <c r="U160" s="58">
        <v>0</v>
      </c>
      <c r="V160" s="58">
        <v>780.26</v>
      </c>
      <c r="W160" s="58">
        <v>323.35000000000002</v>
      </c>
      <c r="X160" s="58">
        <v>1560.52</v>
      </c>
      <c r="Y160" s="58">
        <v>0</v>
      </c>
      <c r="Z160" s="58">
        <v>8583.7999999999993</v>
      </c>
      <c r="AA160" s="58">
        <v>6368.29</v>
      </c>
      <c r="AB160" s="58">
        <v>12500.18</v>
      </c>
      <c r="AC160" s="58">
        <v>0</v>
      </c>
      <c r="AD160" s="58">
        <v>1826.39</v>
      </c>
      <c r="AE160" s="58">
        <v>7259.52</v>
      </c>
      <c r="AF160" s="58">
        <v>1700.86</v>
      </c>
      <c r="AG160" s="41">
        <f t="shared" si="27"/>
        <v>50613.19</v>
      </c>
      <c r="AI160" s="41">
        <v>9.9999999947613105E-3</v>
      </c>
    </row>
    <row r="161" spans="1:35" x14ac:dyDescent="0.3">
      <c r="A161" s="2" t="s">
        <v>561</v>
      </c>
      <c r="B161" s="3">
        <v>6001283</v>
      </c>
      <c r="C161" s="1">
        <v>145735</v>
      </c>
      <c r="D161" s="18">
        <v>5</v>
      </c>
      <c r="E161" s="59">
        <v>3.5</v>
      </c>
      <c r="F161" s="18">
        <v>5424</v>
      </c>
      <c r="G161" s="18">
        <v>61124</v>
      </c>
      <c r="H161" s="18">
        <v>7199</v>
      </c>
      <c r="I161" s="18">
        <f t="shared" si="21"/>
        <v>73747</v>
      </c>
      <c r="J161" s="18">
        <f t="shared" si="22"/>
        <v>18436.75</v>
      </c>
      <c r="K161" s="18">
        <f t="shared" si="23"/>
        <v>64528.625</v>
      </c>
      <c r="L161" s="17">
        <f t="shared" si="24"/>
        <v>8.8162640294612918E-3</v>
      </c>
      <c r="M161" s="16">
        <f t="shared" si="25"/>
        <v>154284.62051557261</v>
      </c>
      <c r="N161" s="18">
        <f t="shared" si="28"/>
        <v>18436.75</v>
      </c>
      <c r="O161" s="16">
        <v>8.3683198240239083</v>
      </c>
      <c r="P161" s="16">
        <f t="shared" si="26"/>
        <v>154284.62</v>
      </c>
      <c r="Q161" s="41"/>
      <c r="R161" s="58">
        <v>11347.429999999991</v>
      </c>
      <c r="S161" s="58">
        <v>6583.78</v>
      </c>
      <c r="T161" s="58">
        <v>1198.76</v>
      </c>
      <c r="U161" s="58">
        <v>0</v>
      </c>
      <c r="V161" s="58">
        <v>0</v>
      </c>
      <c r="W161" s="58">
        <v>500.01</v>
      </c>
      <c r="X161" s="58">
        <v>6778.34</v>
      </c>
      <c r="Y161" s="58">
        <v>0</v>
      </c>
      <c r="Z161" s="58">
        <v>42688.89</v>
      </c>
      <c r="AA161" s="58">
        <v>18106.95</v>
      </c>
      <c r="AB161" s="58">
        <v>20661.38</v>
      </c>
      <c r="AC161" s="58">
        <v>0</v>
      </c>
      <c r="AD161" s="58">
        <v>8215.6</v>
      </c>
      <c r="AE161" s="58">
        <v>24939.69</v>
      </c>
      <c r="AF161" s="58">
        <v>13263.79</v>
      </c>
      <c r="AG161" s="41">
        <f t="shared" si="27"/>
        <v>154284.62</v>
      </c>
      <c r="AI161" s="41">
        <v>-1.0000000009313226E-2</v>
      </c>
    </row>
    <row r="162" spans="1:35" x14ac:dyDescent="0.3">
      <c r="A162" s="57" t="s">
        <v>560</v>
      </c>
      <c r="B162" s="23">
        <v>6009930</v>
      </c>
      <c r="C162" s="22">
        <v>145405</v>
      </c>
      <c r="D162" s="54">
        <v>5</v>
      </c>
      <c r="E162" s="56">
        <v>3.5</v>
      </c>
      <c r="F162" s="54">
        <v>9852</v>
      </c>
      <c r="G162" s="54">
        <v>23905</v>
      </c>
      <c r="H162" s="54">
        <v>6900</v>
      </c>
      <c r="I162" s="54">
        <f t="shared" si="21"/>
        <v>40657</v>
      </c>
      <c r="J162" s="54">
        <f t="shared" si="22"/>
        <v>10164.25</v>
      </c>
      <c r="K162" s="54">
        <f t="shared" si="23"/>
        <v>35574.875</v>
      </c>
      <c r="L162" s="55">
        <f t="shared" si="24"/>
        <v>4.8604397012191368E-3</v>
      </c>
      <c r="M162" s="53">
        <f t="shared" si="25"/>
        <v>85057.694771334893</v>
      </c>
      <c r="N162" s="54">
        <f t="shared" si="28"/>
        <v>10164.25</v>
      </c>
      <c r="O162" s="53">
        <v>8.3683198240239083</v>
      </c>
      <c r="P162" s="53">
        <f t="shared" si="26"/>
        <v>85057.69</v>
      </c>
      <c r="Q162" s="41"/>
      <c r="R162" s="52">
        <v>20611.160000000003</v>
      </c>
      <c r="S162" s="52">
        <v>4330.6099999999997</v>
      </c>
      <c r="T162" s="52">
        <v>5393.38</v>
      </c>
      <c r="U162" s="52">
        <v>0</v>
      </c>
      <c r="V162" s="52">
        <v>228.04</v>
      </c>
      <c r="W162" s="52">
        <v>399.59</v>
      </c>
      <c r="X162" s="52">
        <v>4083.74</v>
      </c>
      <c r="Y162" s="52">
        <v>0</v>
      </c>
      <c r="Z162" s="52">
        <v>13581.78</v>
      </c>
      <c r="AA162" s="52">
        <v>15537.88</v>
      </c>
      <c r="AB162" s="52">
        <v>48.12</v>
      </c>
      <c r="AC162" s="52">
        <v>0</v>
      </c>
      <c r="AD162" s="52">
        <v>2104.63</v>
      </c>
      <c r="AE162" s="52">
        <v>17619.5</v>
      </c>
      <c r="AF162" s="52">
        <v>1119.26</v>
      </c>
      <c r="AG162" s="51">
        <f t="shared" si="27"/>
        <v>85057.69</v>
      </c>
      <c r="AI162" s="41">
        <v>-9.9999999947613105E-3</v>
      </c>
    </row>
    <row r="163" spans="1:35" x14ac:dyDescent="0.3">
      <c r="A163" s="2" t="s">
        <v>559</v>
      </c>
      <c r="B163" s="3">
        <v>6001143</v>
      </c>
      <c r="C163" s="1">
        <v>145784</v>
      </c>
      <c r="D163" s="18">
        <v>3</v>
      </c>
      <c r="E163" s="59">
        <v>1.5</v>
      </c>
      <c r="F163" s="18">
        <v>6172</v>
      </c>
      <c r="G163" s="18">
        <v>51214</v>
      </c>
      <c r="H163" s="18">
        <v>12486.6</v>
      </c>
      <c r="I163" s="18">
        <f t="shared" si="21"/>
        <v>69872.600000000006</v>
      </c>
      <c r="J163" s="18">
        <f t="shared" si="22"/>
        <v>17468.150000000001</v>
      </c>
      <c r="K163" s="18">
        <f t="shared" si="23"/>
        <v>26202.225000000002</v>
      </c>
      <c r="L163" s="17">
        <f t="shared" si="24"/>
        <v>3.5798954922617891E-3</v>
      </c>
      <c r="M163" s="16">
        <f t="shared" si="25"/>
        <v>62648.17111458131</v>
      </c>
      <c r="N163" s="18">
        <f t="shared" si="28"/>
        <v>17468.150000000001</v>
      </c>
      <c r="O163" s="16">
        <v>3.586422781724528</v>
      </c>
      <c r="P163" s="16">
        <f t="shared" si="26"/>
        <v>62648.17</v>
      </c>
      <c r="Q163" s="41"/>
      <c r="R163" s="58">
        <v>5533.85</v>
      </c>
      <c r="S163" s="58">
        <v>2018.44</v>
      </c>
      <c r="T163" s="58">
        <v>3908.09</v>
      </c>
      <c r="U163" s="58">
        <v>0</v>
      </c>
      <c r="V163" s="58">
        <v>2174.34</v>
      </c>
      <c r="W163" s="58">
        <v>292.22000000000003</v>
      </c>
      <c r="X163" s="58">
        <v>2706.82</v>
      </c>
      <c r="Y163" s="58">
        <v>95.65</v>
      </c>
      <c r="Z163" s="58">
        <v>9589.2000000000007</v>
      </c>
      <c r="AA163" s="58">
        <v>12972.09</v>
      </c>
      <c r="AB163" s="58">
        <v>7513.56</v>
      </c>
      <c r="AC163" s="58">
        <v>0</v>
      </c>
      <c r="AD163" s="58">
        <v>1890.04</v>
      </c>
      <c r="AE163" s="58">
        <v>9403.6</v>
      </c>
      <c r="AF163" s="58">
        <v>4550.2700000000004</v>
      </c>
      <c r="AG163" s="41">
        <f t="shared" si="27"/>
        <v>62648.17</v>
      </c>
      <c r="AI163" s="41">
        <v>0</v>
      </c>
    </row>
    <row r="164" spans="1:35" x14ac:dyDescent="0.3">
      <c r="A164" s="2" t="s">
        <v>558</v>
      </c>
      <c r="B164" s="3">
        <v>6016794</v>
      </c>
      <c r="C164" s="1">
        <v>146160</v>
      </c>
      <c r="D164" s="18">
        <v>2</v>
      </c>
      <c r="E164" s="59">
        <v>0.75</v>
      </c>
      <c r="F164" s="18">
        <v>0</v>
      </c>
      <c r="G164" s="18">
        <v>0</v>
      </c>
      <c r="H164" s="18">
        <v>0</v>
      </c>
      <c r="I164" s="18">
        <f t="shared" si="21"/>
        <v>0</v>
      </c>
      <c r="J164" s="18">
        <f t="shared" si="22"/>
        <v>0</v>
      </c>
      <c r="K164" s="18">
        <f t="shared" si="23"/>
        <v>0</v>
      </c>
      <c r="L164" s="17">
        <f t="shared" si="24"/>
        <v>0</v>
      </c>
      <c r="M164" s="16">
        <f t="shared" si="25"/>
        <v>0</v>
      </c>
      <c r="N164" s="18">
        <f t="shared" si="28"/>
        <v>0</v>
      </c>
      <c r="O164" s="16">
        <v>1.7932113908622638</v>
      </c>
      <c r="P164" s="16">
        <f t="shared" si="26"/>
        <v>0</v>
      </c>
      <c r="Q164" s="41"/>
      <c r="R164" s="58">
        <v>0</v>
      </c>
      <c r="S164" s="58">
        <v>0</v>
      </c>
      <c r="T164" s="58">
        <v>0</v>
      </c>
      <c r="U164" s="58">
        <v>0</v>
      </c>
      <c r="V164" s="58">
        <v>0</v>
      </c>
      <c r="W164" s="58">
        <v>0</v>
      </c>
      <c r="X164" s="58">
        <v>0</v>
      </c>
      <c r="Y164" s="58">
        <v>0</v>
      </c>
      <c r="Z164" s="58">
        <v>0</v>
      </c>
      <c r="AA164" s="58">
        <v>0</v>
      </c>
      <c r="AB164" s="58">
        <v>0</v>
      </c>
      <c r="AC164" s="58">
        <v>0</v>
      </c>
      <c r="AD164" s="58">
        <v>0</v>
      </c>
      <c r="AE164" s="58">
        <v>0</v>
      </c>
      <c r="AF164" s="58">
        <v>0</v>
      </c>
      <c r="AG164" s="41">
        <f t="shared" si="27"/>
        <v>0</v>
      </c>
      <c r="AI164" s="41">
        <v>0</v>
      </c>
    </row>
    <row r="165" spans="1:35" x14ac:dyDescent="0.3">
      <c r="A165" s="2" t="s">
        <v>557</v>
      </c>
      <c r="B165" s="3">
        <v>6001168</v>
      </c>
      <c r="C165" s="1">
        <v>145208</v>
      </c>
      <c r="D165" s="18">
        <v>2</v>
      </c>
      <c r="E165" s="59">
        <v>0.75</v>
      </c>
      <c r="F165" s="18">
        <v>7783</v>
      </c>
      <c r="G165" s="18">
        <v>11975</v>
      </c>
      <c r="H165" s="18">
        <v>8216.0400000000009</v>
      </c>
      <c r="I165" s="18">
        <f t="shared" si="21"/>
        <v>27974.04</v>
      </c>
      <c r="J165" s="18">
        <f t="shared" si="22"/>
        <v>6993.51</v>
      </c>
      <c r="K165" s="18">
        <f t="shared" si="23"/>
        <v>5245.1324999999997</v>
      </c>
      <c r="L165" s="17">
        <f t="shared" si="24"/>
        <v>7.1661953109195139E-4</v>
      </c>
      <c r="M165" s="16">
        <f t="shared" si="25"/>
        <v>12540.841794109148</v>
      </c>
      <c r="N165" s="18">
        <f t="shared" si="28"/>
        <v>6993.51</v>
      </c>
      <c r="O165" s="16">
        <v>1.7932113908622638</v>
      </c>
      <c r="P165" s="16">
        <f t="shared" si="26"/>
        <v>12540.84</v>
      </c>
      <c r="Q165" s="41"/>
      <c r="R165" s="58">
        <v>3489.1299999999997</v>
      </c>
      <c r="S165" s="58">
        <v>607.04</v>
      </c>
      <c r="T165" s="58">
        <v>1764.63</v>
      </c>
      <c r="U165" s="58">
        <v>0</v>
      </c>
      <c r="V165" s="58">
        <v>547.54</v>
      </c>
      <c r="W165" s="58">
        <v>18.079999999999998</v>
      </c>
      <c r="X165" s="58">
        <v>745.99</v>
      </c>
      <c r="Y165" s="58">
        <v>0</v>
      </c>
      <c r="Z165" s="58">
        <v>734.77</v>
      </c>
      <c r="AA165" s="58">
        <v>1764.07</v>
      </c>
      <c r="AB165" s="58">
        <v>1788.73</v>
      </c>
      <c r="AC165" s="58">
        <v>0</v>
      </c>
      <c r="AD165" s="58">
        <v>114.77</v>
      </c>
      <c r="AE165" s="58">
        <v>763.46</v>
      </c>
      <c r="AF165" s="58">
        <v>202.63</v>
      </c>
      <c r="AG165" s="41">
        <f t="shared" si="27"/>
        <v>12540.839999999998</v>
      </c>
      <c r="AI165" s="41">
        <v>-1.0000000000218279E-2</v>
      </c>
    </row>
    <row r="166" spans="1:35" x14ac:dyDescent="0.3">
      <c r="A166" s="2" t="s">
        <v>556</v>
      </c>
      <c r="B166" s="3">
        <v>6000353</v>
      </c>
      <c r="C166" s="1">
        <v>145420</v>
      </c>
      <c r="D166" s="18">
        <v>2</v>
      </c>
      <c r="E166" s="59">
        <v>0.75</v>
      </c>
      <c r="F166" s="18">
        <v>9548</v>
      </c>
      <c r="G166" s="18">
        <v>20427</v>
      </c>
      <c r="H166" s="18">
        <v>18325.439999999999</v>
      </c>
      <c r="I166" s="18">
        <f t="shared" si="21"/>
        <v>48300.44</v>
      </c>
      <c r="J166" s="18">
        <f t="shared" si="22"/>
        <v>12075.11</v>
      </c>
      <c r="K166" s="18">
        <f t="shared" si="23"/>
        <v>9056.3325000000004</v>
      </c>
      <c r="L166" s="17">
        <f t="shared" si="24"/>
        <v>1.2373271313094189E-3</v>
      </c>
      <c r="M166" s="16">
        <f t="shared" si="25"/>
        <v>21653.224797914831</v>
      </c>
      <c r="N166" s="18">
        <f t="shared" si="28"/>
        <v>12075.11</v>
      </c>
      <c r="O166" s="16">
        <v>1.7932113908622638</v>
      </c>
      <c r="P166" s="16">
        <f t="shared" si="26"/>
        <v>21653.22</v>
      </c>
      <c r="Q166" s="41"/>
      <c r="R166" s="58">
        <v>4280.3800000000056</v>
      </c>
      <c r="S166" s="58">
        <v>1541.32</v>
      </c>
      <c r="T166" s="58">
        <v>1197.1300000000001</v>
      </c>
      <c r="U166" s="58">
        <v>0</v>
      </c>
      <c r="V166" s="58">
        <v>2128.4</v>
      </c>
      <c r="W166" s="58">
        <v>346.45</v>
      </c>
      <c r="X166" s="58">
        <v>3002.05</v>
      </c>
      <c r="Y166" s="58">
        <v>0</v>
      </c>
      <c r="Z166" s="58">
        <v>1807.56</v>
      </c>
      <c r="AA166" s="58">
        <v>4241.84</v>
      </c>
      <c r="AB166" s="58">
        <v>13.9</v>
      </c>
      <c r="AC166" s="58">
        <v>0</v>
      </c>
      <c r="AD166" s="58">
        <v>458.17</v>
      </c>
      <c r="AE166" s="58">
        <v>1355.67</v>
      </c>
      <c r="AF166" s="58">
        <v>1280.3499999999999</v>
      </c>
      <c r="AG166" s="41">
        <f t="shared" si="27"/>
        <v>21653.22</v>
      </c>
      <c r="AI166" s="41">
        <v>-9.9999999947613105E-3</v>
      </c>
    </row>
    <row r="167" spans="1:35" x14ac:dyDescent="0.3">
      <c r="A167" s="57" t="s">
        <v>555</v>
      </c>
      <c r="B167" s="23">
        <v>6001242</v>
      </c>
      <c r="C167" s="22">
        <v>145285</v>
      </c>
      <c r="D167" s="54">
        <v>5</v>
      </c>
      <c r="E167" s="56">
        <v>3.5</v>
      </c>
      <c r="F167" s="54">
        <v>2876</v>
      </c>
      <c r="G167" s="54">
        <v>12747</v>
      </c>
      <c r="H167" s="54">
        <v>31</v>
      </c>
      <c r="I167" s="54">
        <f t="shared" si="21"/>
        <v>15654</v>
      </c>
      <c r="J167" s="54">
        <f t="shared" si="22"/>
        <v>3913.5</v>
      </c>
      <c r="K167" s="54">
        <f t="shared" si="23"/>
        <v>13697.25</v>
      </c>
      <c r="L167" s="55">
        <f t="shared" si="24"/>
        <v>1.8713954075038584E-3</v>
      </c>
      <c r="M167" s="53">
        <f t="shared" si="25"/>
        <v>32749.419631317523</v>
      </c>
      <c r="N167" s="54">
        <f t="shared" si="28"/>
        <v>3913.5</v>
      </c>
      <c r="O167" s="53">
        <v>8.3683198240239083</v>
      </c>
      <c r="P167" s="53">
        <f t="shared" si="26"/>
        <v>32749.42</v>
      </c>
      <c r="Q167" s="41"/>
      <c r="R167" s="52">
        <v>6016.82</v>
      </c>
      <c r="S167" s="52">
        <v>0</v>
      </c>
      <c r="T167" s="52">
        <v>0</v>
      </c>
      <c r="U167" s="52">
        <v>0</v>
      </c>
      <c r="V167" s="52">
        <v>0</v>
      </c>
      <c r="W167" s="52">
        <v>0</v>
      </c>
      <c r="X167" s="52">
        <v>64.849999999999994</v>
      </c>
      <c r="Y167" s="52">
        <v>0</v>
      </c>
      <c r="Z167" s="52">
        <v>3755.28</v>
      </c>
      <c r="AA167" s="52">
        <v>15485.58</v>
      </c>
      <c r="AB167" s="52">
        <v>257.33</v>
      </c>
      <c r="AC167" s="52">
        <v>0</v>
      </c>
      <c r="AD167" s="52">
        <v>765.7</v>
      </c>
      <c r="AE167" s="52">
        <v>6403.86</v>
      </c>
      <c r="AF167" s="52">
        <v>0</v>
      </c>
      <c r="AG167" s="51">
        <f t="shared" si="27"/>
        <v>32749.420000000002</v>
      </c>
      <c r="AI167" s="41">
        <v>0</v>
      </c>
    </row>
    <row r="168" spans="1:35" x14ac:dyDescent="0.3">
      <c r="A168" s="2" t="s">
        <v>554</v>
      </c>
      <c r="B168" s="3">
        <v>6001127</v>
      </c>
      <c r="C168" s="1">
        <v>145211</v>
      </c>
      <c r="D168" s="18">
        <v>3</v>
      </c>
      <c r="E168" s="59">
        <v>1.5</v>
      </c>
      <c r="F168" s="18">
        <v>5289</v>
      </c>
      <c r="G168" s="18">
        <v>10280</v>
      </c>
      <c r="H168" s="18">
        <v>3790.92</v>
      </c>
      <c r="I168" s="18">
        <f t="shared" si="21"/>
        <v>19359.919999999998</v>
      </c>
      <c r="J168" s="18">
        <f t="shared" si="22"/>
        <v>4839.9799999999996</v>
      </c>
      <c r="K168" s="18">
        <f t="shared" si="23"/>
        <v>7259.9699999999993</v>
      </c>
      <c r="L168" s="17">
        <f t="shared" si="24"/>
        <v>9.9189797343377591E-4</v>
      </c>
      <c r="M168" s="16">
        <f t="shared" si="25"/>
        <v>17358.21453509108</v>
      </c>
      <c r="N168" s="18">
        <f t="shared" si="28"/>
        <v>4839.9799999999996</v>
      </c>
      <c r="O168" s="16">
        <v>3.586422781724528</v>
      </c>
      <c r="P168" s="16">
        <f t="shared" si="26"/>
        <v>17358.21</v>
      </c>
      <c r="Q168" s="41"/>
      <c r="R168" s="58">
        <v>4742.1400000000012</v>
      </c>
      <c r="S168" s="58">
        <v>122.01</v>
      </c>
      <c r="T168" s="58">
        <v>807.38</v>
      </c>
      <c r="U168" s="58">
        <v>0</v>
      </c>
      <c r="V168" s="58">
        <v>905.28</v>
      </c>
      <c r="W168" s="58">
        <v>138.58000000000001</v>
      </c>
      <c r="X168" s="58">
        <v>1425.71</v>
      </c>
      <c r="Y168" s="58">
        <v>0</v>
      </c>
      <c r="Z168" s="58">
        <v>991.65</v>
      </c>
      <c r="AA168" s="58">
        <v>2076.54</v>
      </c>
      <c r="AB168" s="58">
        <v>2601.0500000000002</v>
      </c>
      <c r="AC168" s="58">
        <v>0</v>
      </c>
      <c r="AD168" s="58">
        <v>205.32</v>
      </c>
      <c r="AE168" s="58">
        <v>3130.05</v>
      </c>
      <c r="AF168" s="58">
        <v>212.5</v>
      </c>
      <c r="AG168" s="41">
        <f t="shared" si="27"/>
        <v>17358.21</v>
      </c>
      <c r="AI168" s="41">
        <v>-9.9999999983992893E-3</v>
      </c>
    </row>
    <row r="169" spans="1:35" x14ac:dyDescent="0.3">
      <c r="A169" s="2" t="s">
        <v>553</v>
      </c>
      <c r="B169" s="3">
        <v>6001259</v>
      </c>
      <c r="C169" s="1">
        <v>145219</v>
      </c>
      <c r="D169" s="18">
        <v>5</v>
      </c>
      <c r="E169" s="59">
        <v>3.5</v>
      </c>
      <c r="F169" s="18">
        <v>1294</v>
      </c>
      <c r="G169" s="18">
        <v>1670</v>
      </c>
      <c r="H169" s="18">
        <v>2137.8000000000002</v>
      </c>
      <c r="I169" s="18">
        <f t="shared" si="21"/>
        <v>5101.8</v>
      </c>
      <c r="J169" s="18">
        <f t="shared" si="22"/>
        <v>1275.45</v>
      </c>
      <c r="K169" s="18">
        <f t="shared" si="23"/>
        <v>4464.0749999999998</v>
      </c>
      <c r="L169" s="17">
        <f t="shared" si="24"/>
        <v>6.0990705826007312E-4</v>
      </c>
      <c r="M169" s="16">
        <f t="shared" si="25"/>
        <v>10673.37351955128</v>
      </c>
      <c r="N169" s="18">
        <f t="shared" si="28"/>
        <v>1275.45</v>
      </c>
      <c r="O169" s="16">
        <v>8.3683198240239083</v>
      </c>
      <c r="P169" s="16">
        <f t="shared" si="26"/>
        <v>10673.37</v>
      </c>
      <c r="Q169" s="41"/>
      <c r="R169" s="58">
        <v>2707.15</v>
      </c>
      <c r="S169" s="58">
        <v>0</v>
      </c>
      <c r="T169" s="58">
        <v>1875.09</v>
      </c>
      <c r="U169" s="58">
        <v>0</v>
      </c>
      <c r="V169" s="58">
        <v>2597.36</v>
      </c>
      <c r="W169" s="58">
        <v>0</v>
      </c>
      <c r="X169" s="58">
        <v>0</v>
      </c>
      <c r="Y169" s="58">
        <v>0</v>
      </c>
      <c r="Z169" s="58">
        <v>0</v>
      </c>
      <c r="AA169" s="58">
        <v>3493.77</v>
      </c>
      <c r="AB169" s="58">
        <v>0</v>
      </c>
      <c r="AC169" s="58">
        <v>0</v>
      </c>
      <c r="AD169" s="58">
        <v>0</v>
      </c>
      <c r="AE169" s="58">
        <v>0</v>
      </c>
      <c r="AF169" s="58">
        <v>0</v>
      </c>
      <c r="AG169" s="41">
        <f t="shared" si="27"/>
        <v>10673.37</v>
      </c>
      <c r="AI169" s="41">
        <v>0</v>
      </c>
    </row>
    <row r="170" spans="1:35" x14ac:dyDescent="0.3">
      <c r="A170" s="2" t="s">
        <v>552</v>
      </c>
      <c r="B170" s="3">
        <v>6014674</v>
      </c>
      <c r="C170" s="1">
        <v>145910</v>
      </c>
      <c r="D170" s="18">
        <v>5</v>
      </c>
      <c r="E170" s="59">
        <v>3.5</v>
      </c>
      <c r="F170" s="18">
        <v>4273</v>
      </c>
      <c r="G170" s="18">
        <v>10638</v>
      </c>
      <c r="H170" s="18">
        <v>0</v>
      </c>
      <c r="I170" s="18">
        <f t="shared" si="21"/>
        <v>14911</v>
      </c>
      <c r="J170" s="18">
        <f t="shared" si="22"/>
        <v>3727.75</v>
      </c>
      <c r="K170" s="18">
        <f t="shared" si="23"/>
        <v>13047.125</v>
      </c>
      <c r="L170" s="17">
        <f t="shared" si="24"/>
        <v>1.7825716699431476E-3</v>
      </c>
      <c r="M170" s="16">
        <f t="shared" si="25"/>
        <v>31195.004224005083</v>
      </c>
      <c r="N170" s="18">
        <f t="shared" si="28"/>
        <v>3727.75</v>
      </c>
      <c r="O170" s="16">
        <v>8.3683198240239083</v>
      </c>
      <c r="P170" s="16">
        <f t="shared" si="26"/>
        <v>31195</v>
      </c>
      <c r="Q170" s="41"/>
      <c r="R170" s="58">
        <v>8939.4599999999991</v>
      </c>
      <c r="S170" s="58">
        <v>0</v>
      </c>
      <c r="T170" s="58">
        <v>0</v>
      </c>
      <c r="U170" s="58">
        <v>0</v>
      </c>
      <c r="V170" s="58">
        <v>0</v>
      </c>
      <c r="W170" s="58">
        <v>0</v>
      </c>
      <c r="X170" s="58">
        <v>0</v>
      </c>
      <c r="Y170" s="58">
        <v>0</v>
      </c>
      <c r="Z170" s="58">
        <v>598.33000000000004</v>
      </c>
      <c r="AA170" s="58">
        <v>1736.43</v>
      </c>
      <c r="AB170" s="58">
        <v>0</v>
      </c>
      <c r="AC170" s="58">
        <v>0</v>
      </c>
      <c r="AD170" s="58">
        <v>0</v>
      </c>
      <c r="AE170" s="58">
        <v>552.30999999999995</v>
      </c>
      <c r="AF170" s="58">
        <v>19368.47</v>
      </c>
      <c r="AG170" s="41">
        <f t="shared" si="27"/>
        <v>31195</v>
      </c>
      <c r="AI170" s="41">
        <v>0</v>
      </c>
    </row>
    <row r="171" spans="1:35" x14ac:dyDescent="0.3">
      <c r="A171" s="2" t="s">
        <v>551</v>
      </c>
      <c r="B171" s="3">
        <v>6009336</v>
      </c>
      <c r="C171" s="1">
        <v>145454</v>
      </c>
      <c r="D171" s="18">
        <v>1</v>
      </c>
      <c r="E171" s="59">
        <v>0</v>
      </c>
      <c r="F171" s="18">
        <v>1557</v>
      </c>
      <c r="G171" s="18">
        <v>10799</v>
      </c>
      <c r="H171" s="18">
        <v>21</v>
      </c>
      <c r="I171" s="18">
        <f t="shared" si="21"/>
        <v>12377</v>
      </c>
      <c r="J171" s="18">
        <f t="shared" si="22"/>
        <v>3094.25</v>
      </c>
      <c r="K171" s="18">
        <f t="shared" si="23"/>
        <v>0</v>
      </c>
      <c r="L171" s="17">
        <f t="shared" si="24"/>
        <v>0</v>
      </c>
      <c r="M171" s="16">
        <f t="shared" si="25"/>
        <v>0</v>
      </c>
      <c r="N171" s="18">
        <f t="shared" si="28"/>
        <v>3094.25</v>
      </c>
      <c r="O171" s="16">
        <v>0</v>
      </c>
      <c r="P171" s="16">
        <f t="shared" si="26"/>
        <v>0</v>
      </c>
      <c r="Q171" s="41"/>
      <c r="R171" s="58">
        <v>0</v>
      </c>
      <c r="S171" s="58">
        <v>0</v>
      </c>
      <c r="T171" s="58">
        <v>0</v>
      </c>
      <c r="U171" s="58">
        <v>0</v>
      </c>
      <c r="V171" s="58">
        <v>0</v>
      </c>
      <c r="W171" s="58">
        <v>0</v>
      </c>
      <c r="X171" s="58">
        <v>0</v>
      </c>
      <c r="Y171" s="58">
        <v>0</v>
      </c>
      <c r="Z171" s="58">
        <v>0</v>
      </c>
      <c r="AA171" s="58">
        <v>0</v>
      </c>
      <c r="AB171" s="58">
        <v>0</v>
      </c>
      <c r="AC171" s="58">
        <v>0</v>
      </c>
      <c r="AD171" s="58">
        <v>0</v>
      </c>
      <c r="AE171" s="58">
        <v>0</v>
      </c>
      <c r="AF171" s="58">
        <v>0</v>
      </c>
      <c r="AG171" s="41">
        <f t="shared" si="27"/>
        <v>0</v>
      </c>
      <c r="AI171" s="41">
        <v>0</v>
      </c>
    </row>
    <row r="172" spans="1:35" x14ac:dyDescent="0.3">
      <c r="A172" s="57" t="s">
        <v>550</v>
      </c>
      <c r="B172" s="23">
        <v>6001465</v>
      </c>
      <c r="C172" s="22">
        <v>145679</v>
      </c>
      <c r="D172" s="54">
        <v>4</v>
      </c>
      <c r="E172" s="56">
        <v>2.5</v>
      </c>
      <c r="F172" s="54">
        <v>8756</v>
      </c>
      <c r="G172" s="54">
        <v>41280</v>
      </c>
      <c r="H172" s="54">
        <v>6241</v>
      </c>
      <c r="I172" s="54">
        <f t="shared" si="21"/>
        <v>56277</v>
      </c>
      <c r="J172" s="54">
        <f t="shared" si="22"/>
        <v>14069.25</v>
      </c>
      <c r="K172" s="54">
        <f t="shared" si="23"/>
        <v>35173.125</v>
      </c>
      <c r="L172" s="55">
        <f t="shared" si="24"/>
        <v>4.8055503544550291E-3</v>
      </c>
      <c r="M172" s="53">
        <f t="shared" si="25"/>
        <v>84097.131202963006</v>
      </c>
      <c r="N172" s="54">
        <f t="shared" si="28"/>
        <v>14069.25</v>
      </c>
      <c r="O172" s="53">
        <v>5.9773713028742117</v>
      </c>
      <c r="P172" s="53">
        <f t="shared" si="26"/>
        <v>84097.13</v>
      </c>
      <c r="Q172" s="41"/>
      <c r="R172" s="52">
        <v>13084.47</v>
      </c>
      <c r="S172" s="52">
        <v>5183.88</v>
      </c>
      <c r="T172" s="52">
        <v>2625.56</v>
      </c>
      <c r="U172" s="52">
        <v>0</v>
      </c>
      <c r="V172" s="52">
        <v>44.83</v>
      </c>
      <c r="W172" s="52">
        <v>183.8</v>
      </c>
      <c r="X172" s="52">
        <v>1288.1199999999999</v>
      </c>
      <c r="Y172" s="52">
        <v>0</v>
      </c>
      <c r="Z172" s="52">
        <v>12295.45</v>
      </c>
      <c r="AA172" s="52">
        <v>16563.3</v>
      </c>
      <c r="AB172" s="52">
        <v>12722.83</v>
      </c>
      <c r="AC172" s="52">
        <v>0</v>
      </c>
      <c r="AD172" s="52">
        <v>2588.1999999999998</v>
      </c>
      <c r="AE172" s="52">
        <v>13936.24</v>
      </c>
      <c r="AF172" s="52">
        <v>3580.45</v>
      </c>
      <c r="AG172" s="51">
        <f t="shared" si="27"/>
        <v>84097.13</v>
      </c>
      <c r="AI172" s="41">
        <v>0</v>
      </c>
    </row>
    <row r="173" spans="1:35" x14ac:dyDescent="0.3">
      <c r="A173" s="2" t="s">
        <v>549</v>
      </c>
      <c r="B173" s="3">
        <v>6001473</v>
      </c>
      <c r="C173" s="1">
        <v>145729</v>
      </c>
      <c r="D173" s="18">
        <v>2</v>
      </c>
      <c r="E173" s="59">
        <v>0.75</v>
      </c>
      <c r="F173" s="18">
        <v>2478</v>
      </c>
      <c r="G173" s="18">
        <v>11890</v>
      </c>
      <c r="H173" s="18">
        <v>0</v>
      </c>
      <c r="I173" s="18">
        <f t="shared" si="21"/>
        <v>14368</v>
      </c>
      <c r="J173" s="18">
        <f t="shared" si="22"/>
        <v>3592</v>
      </c>
      <c r="K173" s="18">
        <f t="shared" si="23"/>
        <v>2694</v>
      </c>
      <c r="L173" s="17">
        <f t="shared" si="24"/>
        <v>3.6806944662727152E-4</v>
      </c>
      <c r="M173" s="16">
        <f t="shared" si="25"/>
        <v>6441.2153159772515</v>
      </c>
      <c r="N173" s="18">
        <f t="shared" si="28"/>
        <v>3592</v>
      </c>
      <c r="O173" s="16">
        <v>1.7932113908622638</v>
      </c>
      <c r="P173" s="16">
        <f t="shared" si="26"/>
        <v>6441.22</v>
      </c>
      <c r="Q173" s="41"/>
      <c r="R173" s="58">
        <v>1110.8900000000008</v>
      </c>
      <c r="S173" s="58">
        <v>0</v>
      </c>
      <c r="T173" s="58">
        <v>0</v>
      </c>
      <c r="U173" s="58">
        <v>0</v>
      </c>
      <c r="V173" s="58">
        <v>0</v>
      </c>
      <c r="W173" s="58">
        <v>0</v>
      </c>
      <c r="X173" s="58">
        <v>0</v>
      </c>
      <c r="Y173" s="58">
        <v>0</v>
      </c>
      <c r="Z173" s="58">
        <v>0</v>
      </c>
      <c r="AA173" s="58">
        <v>629.87</v>
      </c>
      <c r="AB173" s="58">
        <v>0</v>
      </c>
      <c r="AC173" s="58">
        <v>0</v>
      </c>
      <c r="AD173" s="58">
        <v>0</v>
      </c>
      <c r="AE173" s="58">
        <v>4700.46</v>
      </c>
      <c r="AF173" s="58">
        <v>0</v>
      </c>
      <c r="AG173" s="41">
        <f t="shared" si="27"/>
        <v>6441.2200000000012</v>
      </c>
      <c r="AI173" s="41">
        <v>-9.999999999308784E-3</v>
      </c>
    </row>
    <row r="174" spans="1:35" x14ac:dyDescent="0.3">
      <c r="A174" s="2" t="s">
        <v>548</v>
      </c>
      <c r="B174" s="3">
        <v>6016539</v>
      </c>
      <c r="C174" s="1">
        <v>146124</v>
      </c>
      <c r="D174" s="18">
        <v>5</v>
      </c>
      <c r="E174" s="59">
        <v>3.5</v>
      </c>
      <c r="F174" s="18">
        <v>1438</v>
      </c>
      <c r="G174" s="18">
        <v>9277</v>
      </c>
      <c r="H174" s="18">
        <v>42.84</v>
      </c>
      <c r="I174" s="18">
        <f t="shared" si="21"/>
        <v>10757.84</v>
      </c>
      <c r="J174" s="18">
        <f t="shared" si="22"/>
        <v>2689.46</v>
      </c>
      <c r="K174" s="18">
        <f t="shared" si="23"/>
        <v>9413.11</v>
      </c>
      <c r="L174" s="17">
        <f t="shared" si="24"/>
        <v>1.2860720819382464E-3</v>
      </c>
      <c r="M174" s="16">
        <f t="shared" si="25"/>
        <v>22506.261433919313</v>
      </c>
      <c r="N174" s="18">
        <f t="shared" si="28"/>
        <v>2689.46</v>
      </c>
      <c r="O174" s="16">
        <v>8.3683198240239083</v>
      </c>
      <c r="P174" s="16">
        <f t="shared" si="26"/>
        <v>22506.26</v>
      </c>
      <c r="Q174" s="41"/>
      <c r="R174" s="58">
        <v>3008.4200000000019</v>
      </c>
      <c r="S174" s="58">
        <v>0</v>
      </c>
      <c r="T174" s="58">
        <v>0</v>
      </c>
      <c r="U174" s="58">
        <v>0</v>
      </c>
      <c r="V174" s="58">
        <v>36.9</v>
      </c>
      <c r="W174" s="58">
        <v>0</v>
      </c>
      <c r="X174" s="58">
        <v>0</v>
      </c>
      <c r="Y174" s="58">
        <v>52.72</v>
      </c>
      <c r="Z174" s="58">
        <v>8452</v>
      </c>
      <c r="AA174" s="58">
        <v>2246.89</v>
      </c>
      <c r="AB174" s="58">
        <v>0</v>
      </c>
      <c r="AC174" s="58">
        <v>0</v>
      </c>
      <c r="AD174" s="58">
        <v>1761.53</v>
      </c>
      <c r="AE174" s="58">
        <v>4054.45</v>
      </c>
      <c r="AF174" s="58">
        <v>2893.35</v>
      </c>
      <c r="AG174" s="41">
        <f t="shared" si="27"/>
        <v>22506.26</v>
      </c>
      <c r="AI174" s="41">
        <v>1.0000000002037268E-2</v>
      </c>
    </row>
    <row r="175" spans="1:35" x14ac:dyDescent="0.3">
      <c r="A175" s="2" t="s">
        <v>547</v>
      </c>
      <c r="B175" s="3">
        <v>6001507</v>
      </c>
      <c r="C175" s="1">
        <v>145323</v>
      </c>
      <c r="D175" s="18">
        <v>2</v>
      </c>
      <c r="E175" s="59">
        <v>0.75</v>
      </c>
      <c r="F175" s="18">
        <v>6460</v>
      </c>
      <c r="G175" s="18">
        <v>11621</v>
      </c>
      <c r="H175" s="18">
        <v>0</v>
      </c>
      <c r="I175" s="18">
        <f t="shared" si="21"/>
        <v>18081</v>
      </c>
      <c r="J175" s="18">
        <f t="shared" si="22"/>
        <v>4520.25</v>
      </c>
      <c r="K175" s="18">
        <f t="shared" si="23"/>
        <v>3390.1875</v>
      </c>
      <c r="L175" s="17">
        <f t="shared" si="24"/>
        <v>4.6318650225972272E-4</v>
      </c>
      <c r="M175" s="16">
        <f t="shared" si="25"/>
        <v>8105.763789545148</v>
      </c>
      <c r="N175" s="18">
        <f t="shared" si="28"/>
        <v>4520.25</v>
      </c>
      <c r="O175" s="16">
        <v>1.7932113908622638</v>
      </c>
      <c r="P175" s="16">
        <f t="shared" si="26"/>
        <v>8105.76</v>
      </c>
      <c r="Q175" s="41"/>
      <c r="R175" s="58">
        <v>2896.0300000000007</v>
      </c>
      <c r="S175" s="58">
        <v>0</v>
      </c>
      <c r="T175" s="58">
        <v>0</v>
      </c>
      <c r="U175" s="58">
        <v>0</v>
      </c>
      <c r="V175" s="58">
        <v>0</v>
      </c>
      <c r="W175" s="58">
        <v>0</v>
      </c>
      <c r="X175" s="58">
        <v>0</v>
      </c>
      <c r="Y175" s="58">
        <v>0</v>
      </c>
      <c r="Z175" s="58">
        <v>566.21</v>
      </c>
      <c r="AA175" s="58">
        <v>779.15</v>
      </c>
      <c r="AB175" s="58">
        <v>0</v>
      </c>
      <c r="AC175" s="58">
        <v>0</v>
      </c>
      <c r="AD175" s="58">
        <v>46.62</v>
      </c>
      <c r="AE175" s="58">
        <v>3590.46</v>
      </c>
      <c r="AF175" s="58">
        <v>227.29</v>
      </c>
      <c r="AG175" s="41">
        <f t="shared" si="27"/>
        <v>8105.76</v>
      </c>
      <c r="AI175" s="41">
        <v>-9.999999999308784E-3</v>
      </c>
    </row>
    <row r="176" spans="1:35" x14ac:dyDescent="0.3">
      <c r="A176" s="2" t="s">
        <v>546</v>
      </c>
      <c r="B176" s="3">
        <v>6000970</v>
      </c>
      <c r="C176" s="1">
        <v>146117</v>
      </c>
      <c r="D176" s="18">
        <v>2</v>
      </c>
      <c r="E176" s="59">
        <v>0.75</v>
      </c>
      <c r="F176" s="18">
        <v>884</v>
      </c>
      <c r="G176" s="18">
        <v>8579</v>
      </c>
      <c r="H176" s="18">
        <v>0</v>
      </c>
      <c r="I176" s="18">
        <f t="shared" si="21"/>
        <v>9463</v>
      </c>
      <c r="J176" s="18">
        <f t="shared" si="22"/>
        <v>2365.75</v>
      </c>
      <c r="K176" s="18">
        <f t="shared" si="23"/>
        <v>1774.3125</v>
      </c>
      <c r="L176" s="17">
        <f t="shared" si="24"/>
        <v>2.4241656273899431E-4</v>
      </c>
      <c r="M176" s="16">
        <f t="shared" si="25"/>
        <v>4242.2898479324003</v>
      </c>
      <c r="N176" s="18">
        <f t="shared" si="28"/>
        <v>2365.75</v>
      </c>
      <c r="O176" s="16">
        <v>1.7932113908622638</v>
      </c>
      <c r="P176" s="16">
        <f t="shared" si="26"/>
        <v>4242.29</v>
      </c>
      <c r="Q176" s="41"/>
      <c r="R176" s="58">
        <v>396.31000000000023</v>
      </c>
      <c r="S176" s="58">
        <v>0</v>
      </c>
      <c r="T176" s="58">
        <v>0</v>
      </c>
      <c r="U176" s="58">
        <v>0</v>
      </c>
      <c r="V176" s="58">
        <v>0</v>
      </c>
      <c r="W176" s="58">
        <v>0</v>
      </c>
      <c r="X176" s="58">
        <v>0</v>
      </c>
      <c r="Y176" s="58">
        <v>0</v>
      </c>
      <c r="Z176" s="58">
        <v>924.4</v>
      </c>
      <c r="AA176" s="58">
        <v>2231.1999999999998</v>
      </c>
      <c r="AB176" s="58">
        <v>0</v>
      </c>
      <c r="AC176" s="58">
        <v>0</v>
      </c>
      <c r="AD176" s="58">
        <v>229.53</v>
      </c>
      <c r="AE176" s="58">
        <v>435.3</v>
      </c>
      <c r="AF176" s="58">
        <v>25.55</v>
      </c>
      <c r="AG176" s="41">
        <f t="shared" si="27"/>
        <v>4242.29</v>
      </c>
      <c r="AI176" s="41">
        <v>1.0000000000218279E-2</v>
      </c>
    </row>
    <row r="177" spans="1:35" x14ac:dyDescent="0.3">
      <c r="A177" s="57" t="s">
        <v>545</v>
      </c>
      <c r="B177" s="23">
        <v>6010227</v>
      </c>
      <c r="C177" s="22">
        <v>145585</v>
      </c>
      <c r="D177" s="54">
        <v>1</v>
      </c>
      <c r="E177" s="56">
        <v>0</v>
      </c>
      <c r="F177" s="54">
        <v>3639</v>
      </c>
      <c r="G177" s="54">
        <v>22776</v>
      </c>
      <c r="H177" s="54">
        <v>12.6</v>
      </c>
      <c r="I177" s="54">
        <f t="shared" si="21"/>
        <v>26427.599999999999</v>
      </c>
      <c r="J177" s="54">
        <f t="shared" si="22"/>
        <v>6606.9</v>
      </c>
      <c r="K177" s="54">
        <f t="shared" si="23"/>
        <v>0</v>
      </c>
      <c r="L177" s="55">
        <f t="shared" si="24"/>
        <v>0</v>
      </c>
      <c r="M177" s="53">
        <f t="shared" si="25"/>
        <v>0</v>
      </c>
      <c r="N177" s="54">
        <f t="shared" si="28"/>
        <v>6606.9</v>
      </c>
      <c r="O177" s="53">
        <v>0</v>
      </c>
      <c r="P177" s="53">
        <f t="shared" si="26"/>
        <v>0</v>
      </c>
      <c r="Q177" s="41"/>
      <c r="R177" s="52">
        <v>0</v>
      </c>
      <c r="S177" s="52">
        <v>0</v>
      </c>
      <c r="T177" s="52">
        <v>0</v>
      </c>
      <c r="U177" s="52">
        <v>0</v>
      </c>
      <c r="V177" s="52">
        <v>0</v>
      </c>
      <c r="W177" s="52">
        <v>0</v>
      </c>
      <c r="X177" s="52">
        <v>0</v>
      </c>
      <c r="Y177" s="52">
        <v>0</v>
      </c>
      <c r="Z177" s="52">
        <v>0</v>
      </c>
      <c r="AA177" s="52">
        <v>0</v>
      </c>
      <c r="AB177" s="52">
        <v>0</v>
      </c>
      <c r="AC177" s="52">
        <v>0</v>
      </c>
      <c r="AD177" s="52">
        <v>0</v>
      </c>
      <c r="AE177" s="52">
        <v>0</v>
      </c>
      <c r="AF177" s="52">
        <v>0</v>
      </c>
      <c r="AG177" s="51">
        <f t="shared" si="27"/>
        <v>0</v>
      </c>
      <c r="AI177" s="41">
        <v>0</v>
      </c>
    </row>
    <row r="178" spans="1:35" x14ac:dyDescent="0.3">
      <c r="A178" s="2" t="s">
        <v>544</v>
      </c>
      <c r="B178" s="3">
        <v>6002869</v>
      </c>
      <c r="C178" s="1">
        <v>145571</v>
      </c>
      <c r="D178" s="18">
        <v>3</v>
      </c>
      <c r="E178" s="59">
        <v>1.5</v>
      </c>
      <c r="F178" s="18">
        <v>3370</v>
      </c>
      <c r="G178" s="18">
        <v>17002</v>
      </c>
      <c r="H178" s="18">
        <v>0</v>
      </c>
      <c r="I178" s="18">
        <f t="shared" si="21"/>
        <v>20372</v>
      </c>
      <c r="J178" s="18">
        <f t="shared" si="22"/>
        <v>5093</v>
      </c>
      <c r="K178" s="18">
        <f t="shared" si="23"/>
        <v>7639.5</v>
      </c>
      <c r="L178" s="17">
        <f t="shared" si="24"/>
        <v>1.0437514987041725E-3</v>
      </c>
      <c r="M178" s="16">
        <f t="shared" si="25"/>
        <v>18265.651227323018</v>
      </c>
      <c r="N178" s="18">
        <f t="shared" si="28"/>
        <v>5093</v>
      </c>
      <c r="O178" s="16">
        <v>3.586422781724528</v>
      </c>
      <c r="P178" s="16">
        <f t="shared" si="26"/>
        <v>18265.650000000001</v>
      </c>
      <c r="Q178" s="41"/>
      <c r="R178" s="58">
        <v>3021.56</v>
      </c>
      <c r="S178" s="58">
        <v>0</v>
      </c>
      <c r="T178" s="58">
        <v>0</v>
      </c>
      <c r="U178" s="58">
        <v>0</v>
      </c>
      <c r="V178" s="58">
        <v>0</v>
      </c>
      <c r="W178" s="58">
        <v>0</v>
      </c>
      <c r="X178" s="58">
        <v>0</v>
      </c>
      <c r="Y178" s="58">
        <v>0</v>
      </c>
      <c r="Z178" s="58">
        <v>319.19</v>
      </c>
      <c r="AA178" s="58">
        <v>5251.42</v>
      </c>
      <c r="AB178" s="58">
        <v>0</v>
      </c>
      <c r="AC178" s="58">
        <v>0</v>
      </c>
      <c r="AD178" s="58">
        <v>42.14</v>
      </c>
      <c r="AE178" s="58">
        <v>8413.75</v>
      </c>
      <c r="AF178" s="58">
        <v>1217.5899999999999</v>
      </c>
      <c r="AG178" s="41">
        <f t="shared" si="27"/>
        <v>18265.649999999998</v>
      </c>
      <c r="AI178" s="41">
        <v>0</v>
      </c>
    </row>
    <row r="179" spans="1:35" x14ac:dyDescent="0.3">
      <c r="A179" s="2" t="s">
        <v>543</v>
      </c>
      <c r="B179" s="3">
        <v>6001523</v>
      </c>
      <c r="C179" s="1">
        <v>146062</v>
      </c>
      <c r="D179" s="18">
        <v>3</v>
      </c>
      <c r="E179" s="59">
        <v>1.5</v>
      </c>
      <c r="F179" s="18">
        <v>7169</v>
      </c>
      <c r="G179" s="18">
        <v>15185</v>
      </c>
      <c r="H179" s="18">
        <v>8036</v>
      </c>
      <c r="I179" s="18">
        <f t="shared" si="21"/>
        <v>30390</v>
      </c>
      <c r="J179" s="18">
        <f t="shared" si="22"/>
        <v>7597.5</v>
      </c>
      <c r="K179" s="18">
        <f t="shared" si="23"/>
        <v>11396.25</v>
      </c>
      <c r="L179" s="17">
        <f t="shared" si="24"/>
        <v>1.5570198333801199E-3</v>
      </c>
      <c r="M179" s="16">
        <f t="shared" si="25"/>
        <v>27247.847084152098</v>
      </c>
      <c r="N179" s="18">
        <f t="shared" si="28"/>
        <v>7597.5</v>
      </c>
      <c r="O179" s="16">
        <v>3.586422781724528</v>
      </c>
      <c r="P179" s="16">
        <f t="shared" si="26"/>
        <v>27247.85</v>
      </c>
      <c r="Q179" s="41"/>
      <c r="R179" s="58">
        <v>6427.77</v>
      </c>
      <c r="S179" s="58">
        <v>2622.57</v>
      </c>
      <c r="T179" s="58">
        <v>597.14</v>
      </c>
      <c r="U179" s="58">
        <v>0</v>
      </c>
      <c r="V179" s="58">
        <v>24.21</v>
      </c>
      <c r="W179" s="58">
        <v>440.23</v>
      </c>
      <c r="X179" s="58">
        <v>3520.97</v>
      </c>
      <c r="Y179" s="58">
        <v>0</v>
      </c>
      <c r="Z179" s="58">
        <v>2046.05</v>
      </c>
      <c r="AA179" s="58">
        <v>3352.41</v>
      </c>
      <c r="AB179" s="58">
        <v>4518</v>
      </c>
      <c r="AC179" s="58">
        <v>0</v>
      </c>
      <c r="AD179" s="58">
        <v>316.5</v>
      </c>
      <c r="AE179" s="58">
        <v>3263.65</v>
      </c>
      <c r="AF179" s="58">
        <v>118.35</v>
      </c>
      <c r="AG179" s="41">
        <f t="shared" si="27"/>
        <v>27247.85</v>
      </c>
      <c r="AI179" s="41">
        <v>0</v>
      </c>
    </row>
    <row r="180" spans="1:35" x14ac:dyDescent="0.3">
      <c r="A180" s="2" t="s">
        <v>542</v>
      </c>
      <c r="B180" s="3">
        <v>6001564</v>
      </c>
      <c r="C180" s="1">
        <v>145853</v>
      </c>
      <c r="D180" s="18">
        <v>3</v>
      </c>
      <c r="E180" s="59">
        <v>1.5</v>
      </c>
      <c r="F180" s="18">
        <v>2153</v>
      </c>
      <c r="G180" s="18">
        <v>5642</v>
      </c>
      <c r="H180" s="18">
        <v>555</v>
      </c>
      <c r="I180" s="18">
        <f t="shared" si="21"/>
        <v>8350</v>
      </c>
      <c r="J180" s="18">
        <f t="shared" si="22"/>
        <v>2087.5</v>
      </c>
      <c r="K180" s="18">
        <f t="shared" si="23"/>
        <v>3131.25</v>
      </c>
      <c r="L180" s="17">
        <f t="shared" si="24"/>
        <v>4.2780900324856865E-4</v>
      </c>
      <c r="M180" s="16">
        <f t="shared" si="25"/>
        <v>7486.6575568499511</v>
      </c>
      <c r="N180" s="18">
        <f t="shared" si="28"/>
        <v>2087.5</v>
      </c>
      <c r="O180" s="16">
        <v>3.586422781724528</v>
      </c>
      <c r="P180" s="16">
        <f t="shared" si="26"/>
        <v>7486.66</v>
      </c>
      <c r="Q180" s="41"/>
      <c r="R180" s="58">
        <v>1930.4000000000003</v>
      </c>
      <c r="S180" s="58">
        <v>0</v>
      </c>
      <c r="T180" s="58">
        <v>497.62</v>
      </c>
      <c r="U180" s="58">
        <v>0</v>
      </c>
      <c r="V180" s="58">
        <v>0</v>
      </c>
      <c r="W180" s="58">
        <v>0</v>
      </c>
      <c r="X180" s="58">
        <v>0</v>
      </c>
      <c r="Y180" s="58">
        <v>0</v>
      </c>
      <c r="Z180" s="58">
        <v>262.70999999999998</v>
      </c>
      <c r="AA180" s="58">
        <v>2587.6</v>
      </c>
      <c r="AB180" s="58">
        <v>630.30999999999995</v>
      </c>
      <c r="AC180" s="58">
        <v>0</v>
      </c>
      <c r="AD180" s="58">
        <v>49.31</v>
      </c>
      <c r="AE180" s="58">
        <v>1528.71</v>
      </c>
      <c r="AF180" s="58">
        <v>0</v>
      </c>
      <c r="AG180" s="41">
        <f t="shared" si="27"/>
        <v>7486.66</v>
      </c>
      <c r="AI180" s="41">
        <v>1.0000000000218279E-2</v>
      </c>
    </row>
    <row r="181" spans="1:35" x14ac:dyDescent="0.3">
      <c r="A181" s="2" t="s">
        <v>541</v>
      </c>
      <c r="B181" s="3">
        <v>6001580</v>
      </c>
      <c r="C181" s="1">
        <v>145648</v>
      </c>
      <c r="D181" s="18">
        <v>5</v>
      </c>
      <c r="E181" s="59">
        <v>3.5</v>
      </c>
      <c r="F181" s="18">
        <v>4996</v>
      </c>
      <c r="G181" s="18">
        <v>57786</v>
      </c>
      <c r="H181" s="18">
        <v>1509.48</v>
      </c>
      <c r="I181" s="18">
        <f t="shared" si="21"/>
        <v>64291.48</v>
      </c>
      <c r="J181" s="18">
        <f t="shared" si="22"/>
        <v>16072.87</v>
      </c>
      <c r="K181" s="18">
        <f t="shared" si="23"/>
        <v>56255.045000000006</v>
      </c>
      <c r="L181" s="17">
        <f t="shared" si="24"/>
        <v>7.6858809514262286E-3</v>
      </c>
      <c r="M181" s="16">
        <f t="shared" si="25"/>
        <v>134502.91664995899</v>
      </c>
      <c r="N181" s="18">
        <f t="shared" si="28"/>
        <v>16072.87</v>
      </c>
      <c r="O181" s="16">
        <v>8.3683198240239083</v>
      </c>
      <c r="P181" s="16">
        <f t="shared" si="26"/>
        <v>134502.92000000001</v>
      </c>
      <c r="Q181" s="41"/>
      <c r="R181" s="58">
        <v>10452.030000000001</v>
      </c>
      <c r="S181" s="58">
        <v>543.02</v>
      </c>
      <c r="T181" s="58">
        <v>0</v>
      </c>
      <c r="U181" s="58">
        <v>0</v>
      </c>
      <c r="V181" s="58">
        <v>847.04</v>
      </c>
      <c r="W181" s="58">
        <v>36.9</v>
      </c>
      <c r="X181" s="58">
        <v>1730.99</v>
      </c>
      <c r="Y181" s="58">
        <v>0</v>
      </c>
      <c r="Z181" s="58">
        <v>27663.57</v>
      </c>
      <c r="AA181" s="58">
        <v>15481.39</v>
      </c>
      <c r="AB181" s="58">
        <v>23512.89</v>
      </c>
      <c r="AC181" s="58">
        <v>0</v>
      </c>
      <c r="AD181" s="58">
        <v>5989.63</v>
      </c>
      <c r="AE181" s="58">
        <v>43904.39</v>
      </c>
      <c r="AF181" s="58">
        <v>4341.07</v>
      </c>
      <c r="AG181" s="41">
        <f t="shared" si="27"/>
        <v>134502.92000000001</v>
      </c>
      <c r="AI181" s="41">
        <v>0</v>
      </c>
    </row>
    <row r="182" spans="1:35" x14ac:dyDescent="0.3">
      <c r="A182" s="57" t="s">
        <v>540</v>
      </c>
      <c r="B182" s="23">
        <v>6012355</v>
      </c>
      <c r="C182" s="22">
        <v>145666</v>
      </c>
      <c r="D182" s="54">
        <v>3</v>
      </c>
      <c r="E182" s="56">
        <v>1.5</v>
      </c>
      <c r="F182" s="54">
        <v>2906</v>
      </c>
      <c r="G182" s="54">
        <v>8545</v>
      </c>
      <c r="H182" s="54">
        <v>0</v>
      </c>
      <c r="I182" s="54">
        <f t="shared" si="21"/>
        <v>11451</v>
      </c>
      <c r="J182" s="54">
        <f t="shared" si="22"/>
        <v>2862.75</v>
      </c>
      <c r="K182" s="54">
        <f t="shared" si="23"/>
        <v>4294.125</v>
      </c>
      <c r="L182" s="55">
        <f t="shared" si="24"/>
        <v>5.8668753247896523E-4</v>
      </c>
      <c r="M182" s="53">
        <f t="shared" si="25"/>
        <v>10267.031818381891</v>
      </c>
      <c r="N182" s="54">
        <f t="shared" si="28"/>
        <v>2862.75</v>
      </c>
      <c r="O182" s="53">
        <v>3.586422781724528</v>
      </c>
      <c r="P182" s="53">
        <f t="shared" si="26"/>
        <v>10267.030000000001</v>
      </c>
      <c r="Q182" s="41"/>
      <c r="R182" s="52">
        <v>2605.54</v>
      </c>
      <c r="S182" s="52">
        <v>0</v>
      </c>
      <c r="T182" s="52">
        <v>0</v>
      </c>
      <c r="U182" s="52">
        <v>0</v>
      </c>
      <c r="V182" s="52">
        <v>0</v>
      </c>
      <c r="W182" s="52">
        <v>0</v>
      </c>
      <c r="X182" s="52">
        <v>0</v>
      </c>
      <c r="Y182" s="52">
        <v>0</v>
      </c>
      <c r="Z182" s="52">
        <v>24.21</v>
      </c>
      <c r="AA182" s="52">
        <v>7278.64</v>
      </c>
      <c r="AB182" s="52">
        <v>0</v>
      </c>
      <c r="AC182" s="52">
        <v>0</v>
      </c>
      <c r="AD182" s="52">
        <v>47.52</v>
      </c>
      <c r="AE182" s="52">
        <v>0</v>
      </c>
      <c r="AF182" s="52">
        <v>311.12</v>
      </c>
      <c r="AG182" s="51">
        <f t="shared" si="27"/>
        <v>10267.030000000001</v>
      </c>
      <c r="AI182" s="41">
        <v>0</v>
      </c>
    </row>
    <row r="183" spans="1:35" x14ac:dyDescent="0.3">
      <c r="A183" s="2" t="s">
        <v>539</v>
      </c>
      <c r="B183" s="3">
        <v>6008601</v>
      </c>
      <c r="C183" s="1">
        <v>145670</v>
      </c>
      <c r="D183" s="18">
        <v>5</v>
      </c>
      <c r="E183" s="59">
        <v>3.5</v>
      </c>
      <c r="F183" s="18">
        <v>7957</v>
      </c>
      <c r="G183" s="18">
        <v>46742</v>
      </c>
      <c r="H183" s="18">
        <v>6071</v>
      </c>
      <c r="I183" s="18">
        <f t="shared" si="21"/>
        <v>60770</v>
      </c>
      <c r="J183" s="18">
        <f t="shared" si="22"/>
        <v>15192.5</v>
      </c>
      <c r="K183" s="18">
        <f t="shared" si="23"/>
        <v>53173.75</v>
      </c>
      <c r="L183" s="17">
        <f t="shared" si="24"/>
        <v>7.264897081513318E-3</v>
      </c>
      <c r="M183" s="16">
        <f t="shared" si="25"/>
        <v>127135.69892648306</v>
      </c>
      <c r="N183" s="18">
        <f t="shared" si="28"/>
        <v>15192.5</v>
      </c>
      <c r="O183" s="16">
        <v>8.3683198240239083</v>
      </c>
      <c r="P183" s="16">
        <f t="shared" si="26"/>
        <v>127135.7</v>
      </c>
      <c r="Q183" s="41"/>
      <c r="R183" s="58">
        <v>16646.68</v>
      </c>
      <c r="S183" s="58">
        <v>7175.83</v>
      </c>
      <c r="T183" s="58">
        <v>3050.25</v>
      </c>
      <c r="U183" s="58">
        <v>0</v>
      </c>
      <c r="V183" s="58">
        <v>192.47</v>
      </c>
      <c r="W183" s="58">
        <v>192.47</v>
      </c>
      <c r="X183" s="58">
        <v>2089.9899999999998</v>
      </c>
      <c r="Y183" s="58">
        <v>0</v>
      </c>
      <c r="Z183" s="58">
        <v>20056.77</v>
      </c>
      <c r="AA183" s="58">
        <v>18385.2</v>
      </c>
      <c r="AB183" s="58">
        <v>22247.18</v>
      </c>
      <c r="AC183" s="58">
        <v>0</v>
      </c>
      <c r="AD183" s="58">
        <v>3872.44</v>
      </c>
      <c r="AE183" s="58">
        <v>28651.040000000001</v>
      </c>
      <c r="AF183" s="58">
        <v>4575.38</v>
      </c>
      <c r="AG183" s="41">
        <f t="shared" si="27"/>
        <v>127135.70000000001</v>
      </c>
      <c r="AI183" s="41">
        <v>0</v>
      </c>
    </row>
    <row r="184" spans="1:35" x14ac:dyDescent="0.3">
      <c r="A184" s="2" t="s">
        <v>538</v>
      </c>
      <c r="B184" s="3">
        <v>6001457</v>
      </c>
      <c r="C184" s="1">
        <v>145439</v>
      </c>
      <c r="D184" s="18">
        <v>3</v>
      </c>
      <c r="E184" s="59">
        <v>1.5</v>
      </c>
      <c r="F184" s="18">
        <v>7257</v>
      </c>
      <c r="G184" s="18">
        <v>7271</v>
      </c>
      <c r="H184" s="18">
        <v>5874.12</v>
      </c>
      <c r="I184" s="18">
        <f t="shared" si="21"/>
        <v>20402.12</v>
      </c>
      <c r="J184" s="18">
        <f t="shared" si="22"/>
        <v>5100.53</v>
      </c>
      <c r="K184" s="18">
        <f t="shared" si="23"/>
        <v>7650.7950000000001</v>
      </c>
      <c r="L184" s="17">
        <f t="shared" si="24"/>
        <v>1.0452946851925375E-3</v>
      </c>
      <c r="M184" s="16">
        <f t="shared" si="25"/>
        <v>18292.656990869407</v>
      </c>
      <c r="N184" s="18">
        <f t="shared" si="28"/>
        <v>5100.53</v>
      </c>
      <c r="O184" s="16">
        <v>3.586422781724528</v>
      </c>
      <c r="P184" s="16">
        <f t="shared" si="26"/>
        <v>18292.66</v>
      </c>
      <c r="Q184" s="41"/>
      <c r="R184" s="58">
        <v>6506.67</v>
      </c>
      <c r="S184" s="58">
        <v>0</v>
      </c>
      <c r="T184" s="58">
        <v>0</v>
      </c>
      <c r="U184" s="58">
        <v>0</v>
      </c>
      <c r="V184" s="58">
        <v>0</v>
      </c>
      <c r="W184" s="58">
        <v>0</v>
      </c>
      <c r="X184" s="58">
        <v>0</v>
      </c>
      <c r="Y184" s="58">
        <v>5266.77</v>
      </c>
      <c r="Z184" s="58">
        <v>335.33</v>
      </c>
      <c r="AA184" s="58">
        <v>3211.64</v>
      </c>
      <c r="AB184" s="58">
        <v>67.25</v>
      </c>
      <c r="AC184" s="58">
        <v>0</v>
      </c>
      <c r="AD184" s="58">
        <v>54.69</v>
      </c>
      <c r="AE184" s="58">
        <v>1466.85</v>
      </c>
      <c r="AF184" s="58">
        <v>1383.46</v>
      </c>
      <c r="AG184" s="41">
        <f t="shared" si="27"/>
        <v>18292.66</v>
      </c>
      <c r="AI184" s="41">
        <v>0</v>
      </c>
    </row>
    <row r="185" spans="1:35" x14ac:dyDescent="0.3">
      <c r="A185" s="2" t="s">
        <v>537</v>
      </c>
      <c r="B185" s="3">
        <v>6001358</v>
      </c>
      <c r="C185" s="1">
        <v>145636</v>
      </c>
      <c r="D185" s="18">
        <v>3</v>
      </c>
      <c r="E185" s="59">
        <v>1.5</v>
      </c>
      <c r="F185" s="18">
        <v>2522</v>
      </c>
      <c r="G185" s="18">
        <v>13442</v>
      </c>
      <c r="H185" s="18">
        <v>0</v>
      </c>
      <c r="I185" s="18">
        <f t="shared" si="21"/>
        <v>15964</v>
      </c>
      <c r="J185" s="18">
        <f t="shared" si="22"/>
        <v>3991</v>
      </c>
      <c r="K185" s="18">
        <f t="shared" si="23"/>
        <v>5986.5</v>
      </c>
      <c r="L185" s="17">
        <f t="shared" si="24"/>
        <v>8.1790933267786227E-4</v>
      </c>
      <c r="M185" s="16">
        <f t="shared" si="25"/>
        <v>14313.41332186259</v>
      </c>
      <c r="N185" s="18">
        <f t="shared" si="28"/>
        <v>3991</v>
      </c>
      <c r="O185" s="16">
        <v>3.586422781724528</v>
      </c>
      <c r="P185" s="16">
        <f t="shared" si="26"/>
        <v>14313.41</v>
      </c>
      <c r="Q185" s="41"/>
      <c r="R185" s="58">
        <v>2261.25</v>
      </c>
      <c r="S185" s="58">
        <v>0</v>
      </c>
      <c r="T185" s="58">
        <v>0</v>
      </c>
      <c r="U185" s="58">
        <v>0</v>
      </c>
      <c r="V185" s="58">
        <v>0</v>
      </c>
      <c r="W185" s="58">
        <v>0</v>
      </c>
      <c r="X185" s="58">
        <v>0</v>
      </c>
      <c r="Y185" s="58">
        <v>0</v>
      </c>
      <c r="Z185" s="58">
        <v>5078.37</v>
      </c>
      <c r="AA185" s="58">
        <v>3044.87</v>
      </c>
      <c r="AB185" s="58">
        <v>0</v>
      </c>
      <c r="AC185" s="58">
        <v>0</v>
      </c>
      <c r="AD185" s="58">
        <v>1014.06</v>
      </c>
      <c r="AE185" s="58">
        <v>2524.84</v>
      </c>
      <c r="AF185" s="58">
        <v>390.02</v>
      </c>
      <c r="AG185" s="41">
        <f t="shared" si="27"/>
        <v>14313.41</v>
      </c>
      <c r="AI185" s="41">
        <v>1.0000000000218279E-2</v>
      </c>
    </row>
    <row r="186" spans="1:35" x14ac:dyDescent="0.3">
      <c r="A186" s="2" t="s">
        <v>536</v>
      </c>
      <c r="B186" s="3">
        <v>6010367</v>
      </c>
      <c r="C186" s="1">
        <v>145614</v>
      </c>
      <c r="D186" s="18">
        <v>1</v>
      </c>
      <c r="E186" s="59">
        <v>0</v>
      </c>
      <c r="F186" s="18">
        <v>5044</v>
      </c>
      <c r="G186" s="18">
        <v>9730</v>
      </c>
      <c r="H186" s="18">
        <v>6931.68</v>
      </c>
      <c r="I186" s="18">
        <f t="shared" si="21"/>
        <v>21705.68</v>
      </c>
      <c r="J186" s="18">
        <f t="shared" si="22"/>
        <v>5426.42</v>
      </c>
      <c r="K186" s="18">
        <f t="shared" si="23"/>
        <v>0</v>
      </c>
      <c r="L186" s="17">
        <f t="shared" si="24"/>
        <v>0</v>
      </c>
      <c r="M186" s="16">
        <f t="shared" si="25"/>
        <v>0</v>
      </c>
      <c r="N186" s="18">
        <f t="shared" si="28"/>
        <v>5426.42</v>
      </c>
      <c r="O186" s="16">
        <v>0</v>
      </c>
      <c r="P186" s="16">
        <f t="shared" si="26"/>
        <v>0</v>
      </c>
      <c r="Q186" s="41"/>
      <c r="R186" s="58">
        <v>0</v>
      </c>
      <c r="S186" s="58">
        <v>0</v>
      </c>
      <c r="T186" s="58">
        <v>0</v>
      </c>
      <c r="U186" s="58">
        <v>0</v>
      </c>
      <c r="V186" s="58">
        <v>0</v>
      </c>
      <c r="W186" s="58">
        <v>0</v>
      </c>
      <c r="X186" s="58">
        <v>0</v>
      </c>
      <c r="Y186" s="58">
        <v>0</v>
      </c>
      <c r="Z186" s="58">
        <v>0</v>
      </c>
      <c r="AA186" s="58">
        <v>0</v>
      </c>
      <c r="AB186" s="58">
        <v>0</v>
      </c>
      <c r="AC186" s="58">
        <v>0</v>
      </c>
      <c r="AD186" s="58">
        <v>0</v>
      </c>
      <c r="AE186" s="58">
        <v>0</v>
      </c>
      <c r="AF186" s="58">
        <v>0</v>
      </c>
      <c r="AG186" s="41">
        <f t="shared" si="27"/>
        <v>0</v>
      </c>
      <c r="AI186" s="41">
        <v>0</v>
      </c>
    </row>
    <row r="187" spans="1:35" x14ac:dyDescent="0.3">
      <c r="A187" s="57" t="s">
        <v>535</v>
      </c>
      <c r="B187" s="23">
        <v>6001697</v>
      </c>
      <c r="C187" s="22">
        <v>145639</v>
      </c>
      <c r="D187" s="54">
        <v>4</v>
      </c>
      <c r="E187" s="56">
        <v>2.5</v>
      </c>
      <c r="F187" s="54">
        <v>6120</v>
      </c>
      <c r="G187" s="54">
        <v>38942</v>
      </c>
      <c r="H187" s="54">
        <v>1580.04</v>
      </c>
      <c r="I187" s="54">
        <f t="shared" si="21"/>
        <v>46642.04</v>
      </c>
      <c r="J187" s="54">
        <f t="shared" si="22"/>
        <v>11660.51</v>
      </c>
      <c r="K187" s="54">
        <f t="shared" si="23"/>
        <v>29151.275000000001</v>
      </c>
      <c r="L187" s="55">
        <f t="shared" si="24"/>
        <v>3.9828113057644452E-3</v>
      </c>
      <c r="M187" s="53">
        <f t="shared" si="25"/>
        <v>69699.197850877797</v>
      </c>
      <c r="N187" s="54">
        <f>57645/4</f>
        <v>14411.25</v>
      </c>
      <c r="O187" s="53">
        <v>5.9773713028742117</v>
      </c>
      <c r="P187" s="53">
        <f t="shared" si="26"/>
        <v>86141.39</v>
      </c>
      <c r="Q187" s="41"/>
      <c r="R187" s="52">
        <v>9145.3800000000101</v>
      </c>
      <c r="S187" s="52">
        <v>490.8</v>
      </c>
      <c r="T187" s="52">
        <v>689.13</v>
      </c>
      <c r="U187" s="52">
        <v>0</v>
      </c>
      <c r="V187" s="52">
        <v>710.47</v>
      </c>
      <c r="W187" s="52">
        <v>115.48</v>
      </c>
      <c r="X187" s="52">
        <v>355.23</v>
      </c>
      <c r="Y187" s="52">
        <v>0</v>
      </c>
      <c r="Z187" s="52">
        <v>9119.9699999999993</v>
      </c>
      <c r="AA187" s="52">
        <v>12597.3</v>
      </c>
      <c r="AB187" s="52">
        <v>6029.67</v>
      </c>
      <c r="AC187" s="52">
        <v>0</v>
      </c>
      <c r="AD187" s="52">
        <v>1897.81</v>
      </c>
      <c r="AE187" s="52">
        <v>40399.53</v>
      </c>
      <c r="AF187" s="52">
        <v>4590.62</v>
      </c>
      <c r="AG187" s="51">
        <f t="shared" si="27"/>
        <v>86141.39</v>
      </c>
      <c r="AI187" s="41">
        <v>1.0000000009313226E-2</v>
      </c>
    </row>
    <row r="188" spans="1:35" x14ac:dyDescent="0.3">
      <c r="A188" s="2" t="s">
        <v>534</v>
      </c>
      <c r="B188" s="3">
        <v>6001739</v>
      </c>
      <c r="C188" s="1">
        <v>145430</v>
      </c>
      <c r="D188" s="18">
        <v>4</v>
      </c>
      <c r="E188" s="59">
        <v>2.5</v>
      </c>
      <c r="F188" s="18">
        <v>4115</v>
      </c>
      <c r="G188" s="18">
        <v>12287</v>
      </c>
      <c r="H188" s="18">
        <v>396.48</v>
      </c>
      <c r="I188" s="18">
        <f t="shared" si="21"/>
        <v>16798.48</v>
      </c>
      <c r="J188" s="18">
        <f t="shared" si="22"/>
        <v>4199.62</v>
      </c>
      <c r="K188" s="18">
        <f t="shared" si="23"/>
        <v>10499.05</v>
      </c>
      <c r="L188" s="17">
        <f t="shared" si="24"/>
        <v>1.4344393183415198E-3</v>
      </c>
      <c r="M188" s="16">
        <f t="shared" si="25"/>
        <v>25102.688070976597</v>
      </c>
      <c r="N188" s="18">
        <f t="shared" ref="N188:N251" si="29">J188</f>
        <v>4199.62</v>
      </c>
      <c r="O188" s="16">
        <v>5.9773713028742117</v>
      </c>
      <c r="P188" s="16">
        <f t="shared" si="26"/>
        <v>25102.69</v>
      </c>
      <c r="Q188" s="41"/>
      <c r="R188" s="58">
        <v>6149.22</v>
      </c>
      <c r="S188" s="58">
        <v>0</v>
      </c>
      <c r="T188" s="58">
        <v>0</v>
      </c>
      <c r="U188" s="58">
        <v>0</v>
      </c>
      <c r="V188" s="58">
        <v>0</v>
      </c>
      <c r="W188" s="58">
        <v>0</v>
      </c>
      <c r="X188" s="58">
        <v>0</v>
      </c>
      <c r="Y188" s="58">
        <v>592.48</v>
      </c>
      <c r="Z188" s="58">
        <v>3870.35</v>
      </c>
      <c r="AA188" s="58">
        <v>12449.37</v>
      </c>
      <c r="AB188" s="58">
        <v>0</v>
      </c>
      <c r="AC188" s="58">
        <v>0</v>
      </c>
      <c r="AD188" s="58">
        <v>748.67</v>
      </c>
      <c r="AE188" s="58">
        <v>1161.0999999999999</v>
      </c>
      <c r="AF188" s="58">
        <v>131.5</v>
      </c>
      <c r="AG188" s="41">
        <f t="shared" si="27"/>
        <v>25102.69</v>
      </c>
      <c r="AI188" s="41">
        <v>0</v>
      </c>
    </row>
    <row r="189" spans="1:35" x14ac:dyDescent="0.3">
      <c r="A189" s="2" t="s">
        <v>533</v>
      </c>
      <c r="B189" s="3">
        <v>6001770</v>
      </c>
      <c r="C189" s="1">
        <v>146131</v>
      </c>
      <c r="D189" s="18">
        <v>3</v>
      </c>
      <c r="E189" s="59">
        <v>1.5</v>
      </c>
      <c r="F189" s="18">
        <v>845</v>
      </c>
      <c r="G189" s="18">
        <v>3747</v>
      </c>
      <c r="H189" s="18">
        <v>0</v>
      </c>
      <c r="I189" s="18">
        <f t="shared" si="21"/>
        <v>4592</v>
      </c>
      <c r="J189" s="18">
        <f t="shared" si="22"/>
        <v>1148</v>
      </c>
      <c r="K189" s="18">
        <f t="shared" si="23"/>
        <v>1722</v>
      </c>
      <c r="L189" s="17">
        <f t="shared" si="24"/>
        <v>2.3526933448112899E-4</v>
      </c>
      <c r="M189" s="16">
        <f t="shared" si="25"/>
        <v>4117.2133534197574</v>
      </c>
      <c r="N189" s="18">
        <f t="shared" si="29"/>
        <v>1148</v>
      </c>
      <c r="O189" s="16">
        <v>3.586422781724528</v>
      </c>
      <c r="P189" s="16">
        <f t="shared" si="26"/>
        <v>4117.21</v>
      </c>
      <c r="Q189" s="41"/>
      <c r="R189" s="58">
        <v>757.61999999999978</v>
      </c>
      <c r="S189" s="58">
        <v>0</v>
      </c>
      <c r="T189" s="58">
        <v>0</v>
      </c>
      <c r="U189" s="58">
        <v>0</v>
      </c>
      <c r="V189" s="58">
        <v>0</v>
      </c>
      <c r="W189" s="58">
        <v>0</v>
      </c>
      <c r="X189" s="58">
        <v>0</v>
      </c>
      <c r="Y189" s="58">
        <v>0</v>
      </c>
      <c r="Z189" s="58">
        <v>966.54</v>
      </c>
      <c r="AA189" s="58">
        <v>1968.05</v>
      </c>
      <c r="AB189" s="58">
        <v>0</v>
      </c>
      <c r="AC189" s="58">
        <v>0</v>
      </c>
      <c r="AD189" s="58">
        <v>352.37</v>
      </c>
      <c r="AE189" s="58">
        <v>72.63</v>
      </c>
      <c r="AF189" s="58">
        <v>0</v>
      </c>
      <c r="AG189" s="41">
        <f t="shared" si="27"/>
        <v>4117.21</v>
      </c>
      <c r="AI189" s="41">
        <v>-1.0000000000218279E-2</v>
      </c>
    </row>
    <row r="190" spans="1:35" x14ac:dyDescent="0.3">
      <c r="A190" s="2" t="s">
        <v>532</v>
      </c>
      <c r="B190" s="3">
        <v>6000269</v>
      </c>
      <c r="C190" s="1">
        <v>145043</v>
      </c>
      <c r="D190" s="18">
        <v>4</v>
      </c>
      <c r="E190" s="59">
        <v>2.5</v>
      </c>
      <c r="F190" s="18">
        <v>5210</v>
      </c>
      <c r="G190" s="18">
        <v>10666</v>
      </c>
      <c r="H190" s="18">
        <v>7671.72</v>
      </c>
      <c r="I190" s="18">
        <f t="shared" si="21"/>
        <v>23547.72</v>
      </c>
      <c r="J190" s="18">
        <f t="shared" si="22"/>
        <v>5886.93</v>
      </c>
      <c r="K190" s="18">
        <f t="shared" si="23"/>
        <v>14717.325000000001</v>
      </c>
      <c r="L190" s="17">
        <f t="shared" si="24"/>
        <v>2.0107637968016737E-3</v>
      </c>
      <c r="M190" s="16">
        <f t="shared" si="25"/>
        <v>35188.366444029292</v>
      </c>
      <c r="N190" s="18">
        <f t="shared" si="29"/>
        <v>5886.93</v>
      </c>
      <c r="O190" s="16">
        <v>5.9773713028742117</v>
      </c>
      <c r="P190" s="16">
        <f t="shared" si="26"/>
        <v>35188.370000000003</v>
      </c>
      <c r="Q190" s="41"/>
      <c r="R190" s="58">
        <v>7785.5199999999977</v>
      </c>
      <c r="S190" s="58">
        <v>4308.01</v>
      </c>
      <c r="T190" s="58">
        <v>3082.89</v>
      </c>
      <c r="U190" s="58">
        <v>0</v>
      </c>
      <c r="V190" s="58">
        <v>2728.91</v>
      </c>
      <c r="W190" s="58">
        <v>379.08</v>
      </c>
      <c r="X190" s="58">
        <v>965.29</v>
      </c>
      <c r="Y190" s="58">
        <v>0</v>
      </c>
      <c r="Z190" s="58">
        <v>3226.29</v>
      </c>
      <c r="AA190" s="58">
        <v>6316.59</v>
      </c>
      <c r="AB190" s="58">
        <v>0</v>
      </c>
      <c r="AC190" s="58">
        <v>0</v>
      </c>
      <c r="AD190" s="58">
        <v>370.6</v>
      </c>
      <c r="AE190" s="58">
        <v>3309.97</v>
      </c>
      <c r="AF190" s="58">
        <v>2715.22</v>
      </c>
      <c r="AG190" s="41">
        <f t="shared" si="27"/>
        <v>35188.370000000003</v>
      </c>
      <c r="AI190" s="41">
        <v>-1.0000000002037268E-2</v>
      </c>
    </row>
    <row r="191" spans="1:35" x14ac:dyDescent="0.3">
      <c r="A191" s="2" t="s">
        <v>531</v>
      </c>
      <c r="B191" s="3">
        <v>6006563</v>
      </c>
      <c r="C191" s="1">
        <v>145932</v>
      </c>
      <c r="D191" s="18">
        <v>5</v>
      </c>
      <c r="E191" s="59">
        <v>3.5</v>
      </c>
      <c r="F191" s="18">
        <v>2505</v>
      </c>
      <c r="G191" s="18">
        <v>7394</v>
      </c>
      <c r="H191" s="18">
        <v>890.4</v>
      </c>
      <c r="I191" s="18">
        <f t="shared" si="21"/>
        <v>10789.4</v>
      </c>
      <c r="J191" s="18">
        <f t="shared" si="22"/>
        <v>2697.35</v>
      </c>
      <c r="K191" s="18">
        <f t="shared" si="23"/>
        <v>9440.7250000000004</v>
      </c>
      <c r="L191" s="17">
        <f t="shared" si="24"/>
        <v>1.2898449987046206E-3</v>
      </c>
      <c r="M191" s="16">
        <f t="shared" si="25"/>
        <v>22572.287477330861</v>
      </c>
      <c r="N191" s="18">
        <f t="shared" si="29"/>
        <v>2697.35</v>
      </c>
      <c r="O191" s="16">
        <v>8.3683198240239083</v>
      </c>
      <c r="P191" s="16">
        <f t="shared" si="26"/>
        <v>22572.29</v>
      </c>
      <c r="Q191" s="41"/>
      <c r="R191" s="58">
        <v>5240.6700000000019</v>
      </c>
      <c r="S191" s="58">
        <v>210.88</v>
      </c>
      <c r="T191" s="58">
        <v>137.07</v>
      </c>
      <c r="U191" s="58">
        <v>0</v>
      </c>
      <c r="V191" s="58">
        <v>1488.47</v>
      </c>
      <c r="W191" s="58">
        <v>0</v>
      </c>
      <c r="X191" s="58">
        <v>26.36</v>
      </c>
      <c r="Y191" s="58">
        <v>0</v>
      </c>
      <c r="Z191" s="58">
        <v>1292.9100000000001</v>
      </c>
      <c r="AA191" s="58">
        <v>5843.18</v>
      </c>
      <c r="AB191" s="58">
        <v>3870.35</v>
      </c>
      <c r="AC191" s="58">
        <v>0</v>
      </c>
      <c r="AD191" s="58">
        <v>255.23</v>
      </c>
      <c r="AE191" s="58">
        <v>3050.25</v>
      </c>
      <c r="AF191" s="58">
        <v>1156.92</v>
      </c>
      <c r="AG191" s="41">
        <f t="shared" si="27"/>
        <v>22572.29</v>
      </c>
      <c r="AI191" s="41">
        <v>1.0000000002037268E-2</v>
      </c>
    </row>
    <row r="192" spans="1:35" x14ac:dyDescent="0.3">
      <c r="A192" s="57" t="s">
        <v>530</v>
      </c>
      <c r="B192" s="23">
        <v>6007009</v>
      </c>
      <c r="C192" s="22">
        <v>145536</v>
      </c>
      <c r="D192" s="54">
        <v>4</v>
      </c>
      <c r="E192" s="56">
        <v>2.5</v>
      </c>
      <c r="F192" s="54">
        <v>3097</v>
      </c>
      <c r="G192" s="54">
        <v>13375</v>
      </c>
      <c r="H192" s="54">
        <v>3605.28</v>
      </c>
      <c r="I192" s="54">
        <f t="shared" si="21"/>
        <v>20077.28</v>
      </c>
      <c r="J192" s="54">
        <f t="shared" si="22"/>
        <v>5019.32</v>
      </c>
      <c r="K192" s="54">
        <f t="shared" si="23"/>
        <v>12548.3</v>
      </c>
      <c r="L192" s="55">
        <f t="shared" si="24"/>
        <v>1.714419390168148E-3</v>
      </c>
      <c r="M192" s="53">
        <f t="shared" si="25"/>
        <v>30002.339327942591</v>
      </c>
      <c r="N192" s="54">
        <f t="shared" si="29"/>
        <v>5019.32</v>
      </c>
      <c r="O192" s="53">
        <v>5.9773713028742117</v>
      </c>
      <c r="P192" s="53">
        <f t="shared" si="26"/>
        <v>30002.34</v>
      </c>
      <c r="Q192" s="41"/>
      <c r="R192" s="52">
        <v>4627.9799999999996</v>
      </c>
      <c r="S192" s="52">
        <v>837.25</v>
      </c>
      <c r="T192" s="52">
        <v>2268.23</v>
      </c>
      <c r="U192" s="52">
        <v>0</v>
      </c>
      <c r="V192" s="52">
        <v>1556.51</v>
      </c>
      <c r="W192" s="52">
        <v>115.48</v>
      </c>
      <c r="X192" s="52">
        <v>342.68</v>
      </c>
      <c r="Y192" s="52">
        <v>267.37</v>
      </c>
      <c r="Z192" s="52">
        <v>3949.55</v>
      </c>
      <c r="AA192" s="52">
        <v>14124.53</v>
      </c>
      <c r="AB192" s="52">
        <v>0</v>
      </c>
      <c r="AC192" s="52">
        <v>0</v>
      </c>
      <c r="AD192" s="52">
        <v>684.41</v>
      </c>
      <c r="AE192" s="52">
        <v>623.14</v>
      </c>
      <c r="AF192" s="52">
        <v>605.21</v>
      </c>
      <c r="AG192" s="51">
        <f t="shared" si="27"/>
        <v>30002.34</v>
      </c>
      <c r="AI192" s="41">
        <v>0</v>
      </c>
    </row>
    <row r="193" spans="1:35" x14ac:dyDescent="0.3">
      <c r="A193" s="2" t="s">
        <v>529</v>
      </c>
      <c r="B193" s="3">
        <v>6005854</v>
      </c>
      <c r="C193" s="1">
        <v>145741</v>
      </c>
      <c r="D193" s="18">
        <v>3</v>
      </c>
      <c r="E193" s="59">
        <v>1.5</v>
      </c>
      <c r="F193" s="18">
        <v>4357</v>
      </c>
      <c r="G193" s="18">
        <v>9406</v>
      </c>
      <c r="H193" s="18">
        <v>4527.6000000000004</v>
      </c>
      <c r="I193" s="18">
        <f t="shared" si="21"/>
        <v>18290.599999999999</v>
      </c>
      <c r="J193" s="18">
        <f t="shared" si="22"/>
        <v>4572.6499999999996</v>
      </c>
      <c r="K193" s="18">
        <f t="shared" si="23"/>
        <v>6858.9749999999995</v>
      </c>
      <c r="L193" s="17">
        <f t="shared" si="24"/>
        <v>9.3711177902015201E-4</v>
      </c>
      <c r="M193" s="16">
        <f t="shared" si="25"/>
        <v>16399.456132852662</v>
      </c>
      <c r="N193" s="18">
        <f t="shared" si="29"/>
        <v>4572.6499999999996</v>
      </c>
      <c r="O193" s="16">
        <v>3.586422781724528</v>
      </c>
      <c r="P193" s="16">
        <f t="shared" si="26"/>
        <v>16399.46</v>
      </c>
      <c r="Q193" s="41"/>
      <c r="R193" s="58">
        <v>3906.4999999999982</v>
      </c>
      <c r="S193" s="58">
        <v>866.12</v>
      </c>
      <c r="T193" s="58">
        <v>433.06</v>
      </c>
      <c r="U193" s="58">
        <v>0</v>
      </c>
      <c r="V193" s="58">
        <v>1147.05</v>
      </c>
      <c r="W193" s="58">
        <v>207.87</v>
      </c>
      <c r="X193" s="58">
        <v>1405.38</v>
      </c>
      <c r="Y193" s="58">
        <v>0</v>
      </c>
      <c r="Z193" s="58">
        <v>2373.3200000000002</v>
      </c>
      <c r="AA193" s="58">
        <v>2350</v>
      </c>
      <c r="AB193" s="58">
        <v>2183.2399999999998</v>
      </c>
      <c r="AC193" s="58">
        <v>0</v>
      </c>
      <c r="AD193" s="58">
        <v>191.87</v>
      </c>
      <c r="AE193" s="58">
        <v>1044.55</v>
      </c>
      <c r="AF193" s="58">
        <v>290.5</v>
      </c>
      <c r="AG193" s="41">
        <f t="shared" si="27"/>
        <v>16399.46</v>
      </c>
      <c r="AI193" s="41">
        <v>-1.0000000002037268E-2</v>
      </c>
    </row>
    <row r="194" spans="1:35" x14ac:dyDescent="0.3">
      <c r="A194" s="2" t="s">
        <v>528</v>
      </c>
      <c r="B194" s="3">
        <v>6015168</v>
      </c>
      <c r="C194" s="1">
        <v>145982</v>
      </c>
      <c r="D194" s="18">
        <v>5</v>
      </c>
      <c r="E194" s="59">
        <v>3.5</v>
      </c>
      <c r="F194" s="18">
        <v>12223</v>
      </c>
      <c r="G194" s="18">
        <v>12593</v>
      </c>
      <c r="H194" s="18">
        <v>5096.28</v>
      </c>
      <c r="I194" s="18">
        <f t="shared" si="21"/>
        <v>29912.28</v>
      </c>
      <c r="J194" s="18">
        <f t="shared" si="22"/>
        <v>7478.07</v>
      </c>
      <c r="K194" s="18">
        <f t="shared" si="23"/>
        <v>26173.244999999999</v>
      </c>
      <c r="L194" s="17">
        <f t="shared" si="24"/>
        <v>3.5759360815107648E-3</v>
      </c>
      <c r="M194" s="16">
        <f t="shared" si="25"/>
        <v>62578.881426438384</v>
      </c>
      <c r="N194" s="18">
        <f t="shared" si="29"/>
        <v>7478.07</v>
      </c>
      <c r="O194" s="16">
        <v>8.3683198240239083</v>
      </c>
      <c r="P194" s="16">
        <f t="shared" si="26"/>
        <v>62578.879999999997</v>
      </c>
      <c r="Q194" s="41"/>
      <c r="R194" s="58">
        <v>25571.500000000004</v>
      </c>
      <c r="S194" s="58">
        <v>4161.3999999999996</v>
      </c>
      <c r="T194" s="58">
        <v>2402.29</v>
      </c>
      <c r="U194" s="58">
        <v>0</v>
      </c>
      <c r="V194" s="58">
        <v>1354.91</v>
      </c>
      <c r="W194" s="58">
        <v>349.71</v>
      </c>
      <c r="X194" s="58">
        <v>2393.5100000000002</v>
      </c>
      <c r="Y194" s="58">
        <v>0</v>
      </c>
      <c r="Z194" s="58">
        <v>5954.06</v>
      </c>
      <c r="AA194" s="58">
        <v>8102.63</v>
      </c>
      <c r="AB194" s="58">
        <v>6127.7</v>
      </c>
      <c r="AC194" s="58">
        <v>0</v>
      </c>
      <c r="AD194" s="58">
        <v>1039.76</v>
      </c>
      <c r="AE194" s="58">
        <v>4518.8900000000003</v>
      </c>
      <c r="AF194" s="58">
        <v>602.52</v>
      </c>
      <c r="AG194" s="41">
        <f t="shared" si="27"/>
        <v>62578.879999999997</v>
      </c>
      <c r="AI194" s="41">
        <v>1.0000000002037268E-2</v>
      </c>
    </row>
    <row r="195" spans="1:35" x14ac:dyDescent="0.3">
      <c r="A195" s="2" t="s">
        <v>527</v>
      </c>
      <c r="B195" s="3">
        <v>6008635</v>
      </c>
      <c r="C195" s="1">
        <v>145468</v>
      </c>
      <c r="D195" s="18">
        <v>1</v>
      </c>
      <c r="E195" s="59">
        <v>0</v>
      </c>
      <c r="F195" s="18">
        <v>3456</v>
      </c>
      <c r="G195" s="18">
        <v>10975</v>
      </c>
      <c r="H195" s="18">
        <v>1045.8</v>
      </c>
      <c r="I195" s="18">
        <f t="shared" si="21"/>
        <v>15476.8</v>
      </c>
      <c r="J195" s="18">
        <f t="shared" si="22"/>
        <v>3869.2</v>
      </c>
      <c r="K195" s="18">
        <f t="shared" si="23"/>
        <v>0</v>
      </c>
      <c r="L195" s="17">
        <f t="shared" si="24"/>
        <v>0</v>
      </c>
      <c r="M195" s="16">
        <f t="shared" si="25"/>
        <v>0</v>
      </c>
      <c r="N195" s="18">
        <f t="shared" si="29"/>
        <v>3869.2</v>
      </c>
      <c r="O195" s="16">
        <v>0</v>
      </c>
      <c r="P195" s="16">
        <f t="shared" si="26"/>
        <v>0</v>
      </c>
      <c r="Q195" s="41"/>
      <c r="R195" s="58">
        <v>0</v>
      </c>
      <c r="S195" s="58">
        <v>0</v>
      </c>
      <c r="T195" s="58">
        <v>0</v>
      </c>
      <c r="U195" s="58">
        <v>0</v>
      </c>
      <c r="V195" s="58">
        <v>0</v>
      </c>
      <c r="W195" s="58">
        <v>0</v>
      </c>
      <c r="X195" s="58">
        <v>0</v>
      </c>
      <c r="Y195" s="58">
        <v>0</v>
      </c>
      <c r="Z195" s="58">
        <v>0</v>
      </c>
      <c r="AA195" s="58">
        <v>0</v>
      </c>
      <c r="AB195" s="58">
        <v>0</v>
      </c>
      <c r="AC195" s="58">
        <v>0</v>
      </c>
      <c r="AD195" s="58">
        <v>0</v>
      </c>
      <c r="AE195" s="58">
        <v>0</v>
      </c>
      <c r="AF195" s="58">
        <v>0</v>
      </c>
      <c r="AG195" s="41">
        <f t="shared" si="27"/>
        <v>0</v>
      </c>
      <c r="AI195" s="41">
        <v>0</v>
      </c>
    </row>
    <row r="196" spans="1:35" x14ac:dyDescent="0.3">
      <c r="A196" s="2" t="s">
        <v>526</v>
      </c>
      <c r="B196" s="3">
        <v>6009179</v>
      </c>
      <c r="C196" s="1">
        <v>145278</v>
      </c>
      <c r="D196" s="18">
        <v>1</v>
      </c>
      <c r="E196" s="59">
        <v>0</v>
      </c>
      <c r="F196" s="18">
        <v>3948</v>
      </c>
      <c r="G196" s="18">
        <v>13614</v>
      </c>
      <c r="H196" s="18">
        <v>0</v>
      </c>
      <c r="I196" s="18">
        <f t="shared" si="21"/>
        <v>17562</v>
      </c>
      <c r="J196" s="18">
        <f t="shared" si="22"/>
        <v>4390.5</v>
      </c>
      <c r="K196" s="18">
        <f t="shared" si="23"/>
        <v>0</v>
      </c>
      <c r="L196" s="17">
        <f t="shared" si="24"/>
        <v>0</v>
      </c>
      <c r="M196" s="16">
        <f t="shared" si="25"/>
        <v>0</v>
      </c>
      <c r="N196" s="18">
        <f t="shared" si="29"/>
        <v>4390.5</v>
      </c>
      <c r="O196" s="16">
        <v>0</v>
      </c>
      <c r="P196" s="16">
        <f t="shared" si="26"/>
        <v>0</v>
      </c>
      <c r="Q196" s="41"/>
      <c r="R196" s="58">
        <v>0</v>
      </c>
      <c r="S196" s="58">
        <v>0</v>
      </c>
      <c r="T196" s="58">
        <v>0</v>
      </c>
      <c r="U196" s="58">
        <v>0</v>
      </c>
      <c r="V196" s="58">
        <v>0</v>
      </c>
      <c r="W196" s="58">
        <v>0</v>
      </c>
      <c r="X196" s="58">
        <v>0</v>
      </c>
      <c r="Y196" s="58">
        <v>0</v>
      </c>
      <c r="Z196" s="58">
        <v>0</v>
      </c>
      <c r="AA196" s="58">
        <v>0</v>
      </c>
      <c r="AB196" s="58">
        <v>0</v>
      </c>
      <c r="AC196" s="58">
        <v>0</v>
      </c>
      <c r="AD196" s="58">
        <v>0</v>
      </c>
      <c r="AE196" s="58">
        <v>0</v>
      </c>
      <c r="AF196" s="58">
        <v>0</v>
      </c>
      <c r="AG196" s="41">
        <f t="shared" si="27"/>
        <v>0</v>
      </c>
      <c r="AI196" s="41">
        <v>0</v>
      </c>
    </row>
    <row r="197" spans="1:35" x14ac:dyDescent="0.3">
      <c r="A197" s="57" t="s">
        <v>525</v>
      </c>
      <c r="B197" s="23">
        <v>6009948</v>
      </c>
      <c r="C197" s="22">
        <v>145850</v>
      </c>
      <c r="D197" s="54">
        <v>5</v>
      </c>
      <c r="E197" s="56">
        <v>3.5</v>
      </c>
      <c r="F197" s="54">
        <v>3917</v>
      </c>
      <c r="G197" s="54">
        <v>82559</v>
      </c>
      <c r="H197" s="54">
        <v>13767</v>
      </c>
      <c r="I197" s="54">
        <f t="shared" si="21"/>
        <v>100243</v>
      </c>
      <c r="J197" s="54">
        <f t="shared" si="22"/>
        <v>25060.75</v>
      </c>
      <c r="K197" s="54">
        <f t="shared" si="23"/>
        <v>87712.625</v>
      </c>
      <c r="L197" s="55">
        <f t="shared" si="24"/>
        <v>1.1983792630280394E-2</v>
      </c>
      <c r="M197" s="53">
        <f t="shared" si="25"/>
        <v>209716.37102990691</v>
      </c>
      <c r="N197" s="54">
        <f t="shared" si="29"/>
        <v>25060.75</v>
      </c>
      <c r="O197" s="53">
        <v>8.3683198240239083</v>
      </c>
      <c r="P197" s="53">
        <f t="shared" si="26"/>
        <v>209716.37</v>
      </c>
      <c r="Q197" s="41"/>
      <c r="R197" s="52">
        <v>8194.6699999999619</v>
      </c>
      <c r="S197" s="52">
        <v>8071.24</v>
      </c>
      <c r="T197" s="52">
        <v>4510.5200000000004</v>
      </c>
      <c r="U197" s="52">
        <v>0</v>
      </c>
      <c r="V197" s="52">
        <v>1403.79</v>
      </c>
      <c r="W197" s="52">
        <v>1646.47</v>
      </c>
      <c r="X197" s="52">
        <v>13169.64</v>
      </c>
      <c r="Y197" s="52">
        <v>0</v>
      </c>
      <c r="Z197" s="52">
        <v>47400.26</v>
      </c>
      <c r="AA197" s="52">
        <v>30573.66</v>
      </c>
      <c r="AB197" s="52">
        <v>31270.32</v>
      </c>
      <c r="AC197" s="52">
        <v>0</v>
      </c>
      <c r="AD197" s="52">
        <v>9713.5300000000007</v>
      </c>
      <c r="AE197" s="52">
        <v>43950.42</v>
      </c>
      <c r="AF197" s="52">
        <v>9811.85</v>
      </c>
      <c r="AG197" s="51">
        <f t="shared" si="27"/>
        <v>209716.36999999997</v>
      </c>
      <c r="AI197" s="41">
        <v>-1.0000000038417056E-2</v>
      </c>
    </row>
    <row r="198" spans="1:35" x14ac:dyDescent="0.3">
      <c r="A198" s="2" t="s">
        <v>524</v>
      </c>
      <c r="B198" s="3">
        <v>6005144</v>
      </c>
      <c r="C198" s="1">
        <v>145434</v>
      </c>
      <c r="D198" s="18">
        <v>5</v>
      </c>
      <c r="E198" s="59">
        <v>3.5</v>
      </c>
      <c r="F198" s="18">
        <v>4512</v>
      </c>
      <c r="G198" s="18">
        <v>20817</v>
      </c>
      <c r="H198" s="18">
        <v>856.8</v>
      </c>
      <c r="I198" s="18">
        <f t="shared" si="21"/>
        <v>26185.8</v>
      </c>
      <c r="J198" s="18">
        <f t="shared" si="22"/>
        <v>6546.45</v>
      </c>
      <c r="K198" s="18">
        <f t="shared" si="23"/>
        <v>22912.575000000001</v>
      </c>
      <c r="L198" s="17">
        <f t="shared" si="24"/>
        <v>3.1304449892560712E-3</v>
      </c>
      <c r="M198" s="16">
        <f t="shared" si="25"/>
        <v>54782.787311981243</v>
      </c>
      <c r="N198" s="18">
        <f t="shared" si="29"/>
        <v>6546.45</v>
      </c>
      <c r="O198" s="16">
        <v>8.3683198240239083</v>
      </c>
      <c r="P198" s="16">
        <f t="shared" si="26"/>
        <v>54782.79</v>
      </c>
      <c r="Q198" s="41"/>
      <c r="R198" s="58">
        <v>9439.4699999999993</v>
      </c>
      <c r="S198" s="58">
        <v>0</v>
      </c>
      <c r="T198" s="58">
        <v>483.27</v>
      </c>
      <c r="U198" s="58">
        <v>0</v>
      </c>
      <c r="V198" s="58">
        <v>507.87</v>
      </c>
      <c r="W198" s="58">
        <v>161.68</v>
      </c>
      <c r="X198" s="58">
        <v>639.66999999999996</v>
      </c>
      <c r="Y198" s="58">
        <v>0</v>
      </c>
      <c r="Z198" s="58">
        <v>30416.75</v>
      </c>
      <c r="AA198" s="58">
        <v>5232.29</v>
      </c>
      <c r="AB198" s="58">
        <v>0</v>
      </c>
      <c r="AC198" s="58">
        <v>0</v>
      </c>
      <c r="AD198" s="58">
        <v>5891.3</v>
      </c>
      <c r="AE198" s="58">
        <v>2010.49</v>
      </c>
      <c r="AF198" s="58">
        <v>0</v>
      </c>
      <c r="AG198" s="41">
        <f t="shared" si="27"/>
        <v>54782.79</v>
      </c>
      <c r="AI198" s="41">
        <v>0</v>
      </c>
    </row>
    <row r="199" spans="1:35" x14ac:dyDescent="0.3">
      <c r="A199" s="2" t="s">
        <v>523</v>
      </c>
      <c r="B199" s="3">
        <v>6001796</v>
      </c>
      <c r="C199" s="1">
        <v>145507</v>
      </c>
      <c r="D199" s="18">
        <v>4</v>
      </c>
      <c r="E199" s="59">
        <v>2.5</v>
      </c>
      <c r="F199" s="18">
        <v>8796</v>
      </c>
      <c r="G199" s="18">
        <v>55311</v>
      </c>
      <c r="H199" s="18">
        <v>13838</v>
      </c>
      <c r="I199" s="18">
        <f t="shared" si="21"/>
        <v>77945</v>
      </c>
      <c r="J199" s="18">
        <f t="shared" si="22"/>
        <v>19486.25</v>
      </c>
      <c r="K199" s="18">
        <f t="shared" si="23"/>
        <v>48715.625</v>
      </c>
      <c r="L199" s="17">
        <f t="shared" si="24"/>
        <v>6.655802945750436E-3</v>
      </c>
      <c r="M199" s="16">
        <f t="shared" si="25"/>
        <v>116476.55155063263</v>
      </c>
      <c r="N199" s="18">
        <f t="shared" si="29"/>
        <v>19486.25</v>
      </c>
      <c r="O199" s="16">
        <v>5.9773713028742117</v>
      </c>
      <c r="P199" s="16">
        <f t="shared" si="26"/>
        <v>116476.55</v>
      </c>
      <c r="Q199" s="41"/>
      <c r="R199" s="58">
        <v>13144.230000000005</v>
      </c>
      <c r="S199" s="58">
        <v>5282.5</v>
      </c>
      <c r="T199" s="58">
        <v>4149.79</v>
      </c>
      <c r="U199" s="58">
        <v>0</v>
      </c>
      <c r="V199" s="58">
        <v>270.48</v>
      </c>
      <c r="W199" s="58">
        <v>2068.17</v>
      </c>
      <c r="X199" s="58">
        <v>8907.7800000000007</v>
      </c>
      <c r="Y199" s="58">
        <v>0</v>
      </c>
      <c r="Z199" s="58">
        <v>16808.37</v>
      </c>
      <c r="AA199" s="58">
        <v>28987.26</v>
      </c>
      <c r="AB199" s="58">
        <v>10420.049999999999</v>
      </c>
      <c r="AC199" s="58">
        <v>0</v>
      </c>
      <c r="AD199" s="58">
        <v>3371.24</v>
      </c>
      <c r="AE199" s="58">
        <v>19970.400000000001</v>
      </c>
      <c r="AF199" s="58">
        <v>3096.28</v>
      </c>
      <c r="AG199" s="41">
        <f t="shared" si="27"/>
        <v>116476.55000000002</v>
      </c>
      <c r="AI199" s="41">
        <v>-9.9999999947613105E-3</v>
      </c>
    </row>
    <row r="200" spans="1:35" x14ac:dyDescent="0.3">
      <c r="A200" s="2" t="s">
        <v>522</v>
      </c>
      <c r="B200" s="3">
        <v>6001838</v>
      </c>
      <c r="C200" s="1">
        <v>146151</v>
      </c>
      <c r="D200" s="18">
        <v>2</v>
      </c>
      <c r="E200" s="59">
        <v>0.75</v>
      </c>
      <c r="F200" s="18">
        <v>3697</v>
      </c>
      <c r="G200" s="18">
        <v>6896</v>
      </c>
      <c r="H200" s="18">
        <v>3.36</v>
      </c>
      <c r="I200" s="18">
        <f t="shared" si="21"/>
        <v>10596.36</v>
      </c>
      <c r="J200" s="18">
        <f t="shared" si="22"/>
        <v>2649.09</v>
      </c>
      <c r="K200" s="18">
        <f t="shared" si="23"/>
        <v>1986.8175000000001</v>
      </c>
      <c r="L200" s="17">
        <f t="shared" si="24"/>
        <v>2.7145019219538939E-4</v>
      </c>
      <c r="M200" s="16">
        <f t="shared" si="25"/>
        <v>4750.3783634193142</v>
      </c>
      <c r="N200" s="18">
        <f t="shared" si="29"/>
        <v>2649.09</v>
      </c>
      <c r="O200" s="16">
        <v>1.7932113908622638</v>
      </c>
      <c r="P200" s="16">
        <f t="shared" si="26"/>
        <v>4750.38</v>
      </c>
      <c r="Q200" s="41"/>
      <c r="R200" s="58">
        <v>1657.37</v>
      </c>
      <c r="S200" s="58">
        <v>0</v>
      </c>
      <c r="T200" s="58">
        <v>0</v>
      </c>
      <c r="U200" s="58">
        <v>0</v>
      </c>
      <c r="V200" s="58">
        <v>0</v>
      </c>
      <c r="W200" s="58">
        <v>0</v>
      </c>
      <c r="X200" s="58">
        <v>0</v>
      </c>
      <c r="Y200" s="58">
        <v>1.51</v>
      </c>
      <c r="Z200" s="58">
        <v>209.36</v>
      </c>
      <c r="AA200" s="58">
        <v>1727.76</v>
      </c>
      <c r="AB200" s="58">
        <v>0</v>
      </c>
      <c r="AC200" s="58">
        <v>0</v>
      </c>
      <c r="AD200" s="58">
        <v>0</v>
      </c>
      <c r="AE200" s="58">
        <v>598.92999999999995</v>
      </c>
      <c r="AF200" s="58">
        <v>555.45000000000005</v>
      </c>
      <c r="AG200" s="41">
        <f t="shared" si="27"/>
        <v>4750.38</v>
      </c>
      <c r="AI200" s="41">
        <v>-1.0000000000218279E-2</v>
      </c>
    </row>
    <row r="201" spans="1:35" x14ac:dyDescent="0.3">
      <c r="A201" s="2" t="s">
        <v>521</v>
      </c>
      <c r="B201" s="3">
        <v>6001887</v>
      </c>
      <c r="C201" s="1">
        <v>146025</v>
      </c>
      <c r="D201" s="18">
        <v>2</v>
      </c>
      <c r="E201" s="59">
        <v>0.75</v>
      </c>
      <c r="F201" s="18">
        <v>1276</v>
      </c>
      <c r="G201" s="18">
        <v>4345</v>
      </c>
      <c r="H201" s="18">
        <v>0</v>
      </c>
      <c r="I201" s="18">
        <f t="shared" si="21"/>
        <v>5621</v>
      </c>
      <c r="J201" s="18">
        <f t="shared" si="22"/>
        <v>1405.25</v>
      </c>
      <c r="K201" s="18">
        <f t="shared" si="23"/>
        <v>1053.9375</v>
      </c>
      <c r="L201" s="17">
        <f t="shared" si="24"/>
        <v>1.4399487468623977E-4</v>
      </c>
      <c r="M201" s="16">
        <f t="shared" si="25"/>
        <v>2519.910307009196</v>
      </c>
      <c r="N201" s="18">
        <f t="shared" si="29"/>
        <v>1405.25</v>
      </c>
      <c r="O201" s="16">
        <v>1.7932113908622638</v>
      </c>
      <c r="P201" s="16">
        <f t="shared" si="26"/>
        <v>2519.91</v>
      </c>
      <c r="Q201" s="41"/>
      <c r="R201" s="58">
        <v>572.04000000000019</v>
      </c>
      <c r="S201" s="58">
        <v>0</v>
      </c>
      <c r="T201" s="58">
        <v>0</v>
      </c>
      <c r="U201" s="58">
        <v>0</v>
      </c>
      <c r="V201" s="58">
        <v>0</v>
      </c>
      <c r="W201" s="58">
        <v>0</v>
      </c>
      <c r="X201" s="58">
        <v>0</v>
      </c>
      <c r="Y201" s="58">
        <v>0</v>
      </c>
      <c r="Z201" s="58">
        <v>97.73</v>
      </c>
      <c r="AA201" s="58">
        <v>0</v>
      </c>
      <c r="AB201" s="58">
        <v>0</v>
      </c>
      <c r="AC201" s="58">
        <v>0</v>
      </c>
      <c r="AD201" s="58">
        <v>0</v>
      </c>
      <c r="AE201" s="58">
        <v>1665.44</v>
      </c>
      <c r="AF201" s="58">
        <v>184.7</v>
      </c>
      <c r="AG201" s="41">
        <f t="shared" si="27"/>
        <v>2519.91</v>
      </c>
      <c r="AI201" s="41">
        <v>1.0000000000218279E-2</v>
      </c>
    </row>
    <row r="202" spans="1:35" x14ac:dyDescent="0.3">
      <c r="A202" s="57" t="s">
        <v>520</v>
      </c>
      <c r="B202" s="23">
        <v>6007496</v>
      </c>
      <c r="C202" s="22">
        <v>145438</v>
      </c>
      <c r="D202" s="54">
        <v>4</v>
      </c>
      <c r="E202" s="56">
        <v>2.5</v>
      </c>
      <c r="F202" s="54">
        <v>1994</v>
      </c>
      <c r="G202" s="54">
        <v>14429</v>
      </c>
      <c r="H202" s="54">
        <v>161.28</v>
      </c>
      <c r="I202" s="54">
        <f t="shared" si="21"/>
        <v>16584.28</v>
      </c>
      <c r="J202" s="54">
        <f t="shared" si="22"/>
        <v>4146.07</v>
      </c>
      <c r="K202" s="54">
        <f t="shared" si="23"/>
        <v>10365.174999999999</v>
      </c>
      <c r="L202" s="55">
        <f t="shared" si="24"/>
        <v>1.4161485621547248E-3</v>
      </c>
      <c r="M202" s="53">
        <f t="shared" si="25"/>
        <v>24782.599837707683</v>
      </c>
      <c r="N202" s="54">
        <f t="shared" si="29"/>
        <v>4146.07</v>
      </c>
      <c r="O202" s="53">
        <v>5.9773713028742117</v>
      </c>
      <c r="P202" s="53">
        <f t="shared" si="26"/>
        <v>24782.6</v>
      </c>
      <c r="Q202" s="41"/>
      <c r="R202" s="52">
        <v>2979.7099999999978</v>
      </c>
      <c r="S202" s="52">
        <v>0</v>
      </c>
      <c r="T202" s="52">
        <v>0</v>
      </c>
      <c r="U202" s="52">
        <v>0</v>
      </c>
      <c r="V202" s="52">
        <v>0</v>
      </c>
      <c r="W202" s="52">
        <v>0</v>
      </c>
      <c r="X202" s="52">
        <v>0</v>
      </c>
      <c r="Y202" s="52">
        <v>241.01</v>
      </c>
      <c r="Z202" s="52">
        <v>546.92999999999995</v>
      </c>
      <c r="AA202" s="52">
        <v>721.77</v>
      </c>
      <c r="AB202" s="52">
        <v>0</v>
      </c>
      <c r="AC202" s="52">
        <v>0</v>
      </c>
      <c r="AD202" s="52">
        <v>227.14</v>
      </c>
      <c r="AE202" s="52">
        <v>11504.95</v>
      </c>
      <c r="AF202" s="52">
        <v>8561.09</v>
      </c>
      <c r="AG202" s="51">
        <f t="shared" si="27"/>
        <v>24782.6</v>
      </c>
      <c r="AI202" s="41">
        <v>-1.0000000002037268E-2</v>
      </c>
    </row>
    <row r="203" spans="1:35" x14ac:dyDescent="0.3">
      <c r="A203" s="2" t="s">
        <v>519</v>
      </c>
      <c r="B203" s="3">
        <v>6001952</v>
      </c>
      <c r="C203" s="1">
        <v>145183</v>
      </c>
      <c r="D203" s="18">
        <v>1</v>
      </c>
      <c r="E203" s="59">
        <v>0</v>
      </c>
      <c r="F203" s="18">
        <v>1465</v>
      </c>
      <c r="G203" s="18">
        <v>6279</v>
      </c>
      <c r="H203" s="18">
        <v>1821.96</v>
      </c>
      <c r="I203" s="18">
        <f t="shared" si="21"/>
        <v>9565.9599999999991</v>
      </c>
      <c r="J203" s="18">
        <f t="shared" si="22"/>
        <v>2391.4899999999998</v>
      </c>
      <c r="K203" s="18">
        <f t="shared" si="23"/>
        <v>0</v>
      </c>
      <c r="L203" s="17">
        <f t="shared" si="24"/>
        <v>0</v>
      </c>
      <c r="M203" s="16">
        <f t="shared" si="25"/>
        <v>0</v>
      </c>
      <c r="N203" s="18">
        <f t="shared" si="29"/>
        <v>2391.4899999999998</v>
      </c>
      <c r="O203" s="16">
        <v>0</v>
      </c>
      <c r="P203" s="16">
        <f t="shared" si="26"/>
        <v>0</v>
      </c>
      <c r="Q203" s="41"/>
      <c r="R203" s="58">
        <v>0</v>
      </c>
      <c r="S203" s="58">
        <v>0</v>
      </c>
      <c r="T203" s="58">
        <v>0</v>
      </c>
      <c r="U203" s="58">
        <v>0</v>
      </c>
      <c r="V203" s="58">
        <v>0</v>
      </c>
      <c r="W203" s="58">
        <v>0</v>
      </c>
      <c r="X203" s="58">
        <v>0</v>
      </c>
      <c r="Y203" s="58">
        <v>0</v>
      </c>
      <c r="Z203" s="58">
        <v>0</v>
      </c>
      <c r="AA203" s="58">
        <v>0</v>
      </c>
      <c r="AB203" s="58">
        <v>0</v>
      </c>
      <c r="AC203" s="58">
        <v>0</v>
      </c>
      <c r="AD203" s="58">
        <v>0</v>
      </c>
      <c r="AE203" s="58">
        <v>0</v>
      </c>
      <c r="AF203" s="58">
        <v>0</v>
      </c>
      <c r="AG203" s="41">
        <f t="shared" si="27"/>
        <v>0</v>
      </c>
      <c r="AI203" s="41">
        <v>0</v>
      </c>
    </row>
    <row r="204" spans="1:35" x14ac:dyDescent="0.3">
      <c r="A204" s="2" t="s">
        <v>518</v>
      </c>
      <c r="B204" s="3">
        <v>6002026</v>
      </c>
      <c r="C204" s="1">
        <v>146164</v>
      </c>
      <c r="D204" s="18">
        <v>5</v>
      </c>
      <c r="E204" s="59">
        <v>3.5</v>
      </c>
      <c r="F204" s="18">
        <v>4483</v>
      </c>
      <c r="G204" s="18">
        <v>30600</v>
      </c>
      <c r="H204" s="18">
        <v>7550.76</v>
      </c>
      <c r="I204" s="18">
        <f t="shared" si="21"/>
        <v>42633.760000000002</v>
      </c>
      <c r="J204" s="18">
        <f t="shared" si="22"/>
        <v>10658.44</v>
      </c>
      <c r="K204" s="18">
        <f t="shared" si="23"/>
        <v>37304.54</v>
      </c>
      <c r="L204" s="17">
        <f t="shared" si="24"/>
        <v>5.0967562711525301E-3</v>
      </c>
      <c r="M204" s="16">
        <f t="shared" si="25"/>
        <v>89193.234745169277</v>
      </c>
      <c r="N204" s="18">
        <f t="shared" si="29"/>
        <v>10658.44</v>
      </c>
      <c r="O204" s="16">
        <v>8.3683198240239083</v>
      </c>
      <c r="P204" s="16">
        <f t="shared" si="26"/>
        <v>89193.23</v>
      </c>
      <c r="Q204" s="41"/>
      <c r="R204" s="58">
        <v>9378.7999999999956</v>
      </c>
      <c r="S204" s="58">
        <v>5191.2</v>
      </c>
      <c r="T204" s="58">
        <v>3105.23</v>
      </c>
      <c r="U204" s="58">
        <v>0</v>
      </c>
      <c r="V204" s="58">
        <v>3899.55</v>
      </c>
      <c r="W204" s="58">
        <v>525.45000000000005</v>
      </c>
      <c r="X204" s="58">
        <v>3075.36</v>
      </c>
      <c r="Y204" s="58">
        <v>0</v>
      </c>
      <c r="Z204" s="58">
        <v>11035.72</v>
      </c>
      <c r="AA204" s="58">
        <v>13429.06</v>
      </c>
      <c r="AB204" s="58">
        <v>14412.34</v>
      </c>
      <c r="AC204" s="58">
        <v>0</v>
      </c>
      <c r="AD204" s="58">
        <v>2361.96</v>
      </c>
      <c r="AE204" s="58">
        <v>19788.98</v>
      </c>
      <c r="AF204" s="58">
        <v>2989.58</v>
      </c>
      <c r="AG204" s="41">
        <f t="shared" si="27"/>
        <v>89193.23</v>
      </c>
      <c r="AI204" s="41">
        <v>9.9999999947613105E-3</v>
      </c>
    </row>
    <row r="205" spans="1:35" x14ac:dyDescent="0.3">
      <c r="A205" s="2" t="s">
        <v>517</v>
      </c>
      <c r="B205" s="3">
        <v>6016711</v>
      </c>
      <c r="C205" s="1">
        <v>146154</v>
      </c>
      <c r="D205" s="18">
        <v>3</v>
      </c>
      <c r="E205" s="59">
        <v>1.5</v>
      </c>
      <c r="F205" s="18">
        <v>335</v>
      </c>
      <c r="G205" s="18">
        <v>201</v>
      </c>
      <c r="H205" s="18">
        <v>0</v>
      </c>
      <c r="I205" s="18">
        <f t="shared" si="21"/>
        <v>536</v>
      </c>
      <c r="J205" s="18">
        <f t="shared" si="22"/>
        <v>134</v>
      </c>
      <c r="K205" s="18">
        <f t="shared" si="23"/>
        <v>201</v>
      </c>
      <c r="L205" s="17">
        <f t="shared" si="24"/>
        <v>2.7461751585776383E-5</v>
      </c>
      <c r="M205" s="16">
        <f t="shared" si="25"/>
        <v>480.58065275108669</v>
      </c>
      <c r="N205" s="18">
        <f t="shared" si="29"/>
        <v>134</v>
      </c>
      <c r="O205" s="16">
        <v>3.586422781724528</v>
      </c>
      <c r="P205" s="16">
        <f t="shared" si="26"/>
        <v>480.58</v>
      </c>
      <c r="Q205" s="41"/>
      <c r="R205" s="58">
        <v>300.36</v>
      </c>
      <c r="S205" s="58">
        <v>0</v>
      </c>
      <c r="T205" s="58">
        <v>0</v>
      </c>
      <c r="U205" s="58">
        <v>0</v>
      </c>
      <c r="V205" s="58">
        <v>0</v>
      </c>
      <c r="W205" s="58">
        <v>0</v>
      </c>
      <c r="X205" s="58">
        <v>0</v>
      </c>
      <c r="Y205" s="58">
        <v>0</v>
      </c>
      <c r="Z205" s="58">
        <v>0</v>
      </c>
      <c r="AA205" s="58">
        <v>180.22</v>
      </c>
      <c r="AB205" s="58">
        <v>0</v>
      </c>
      <c r="AC205" s="58">
        <v>0</v>
      </c>
      <c r="AD205" s="58">
        <v>0</v>
      </c>
      <c r="AE205" s="58">
        <v>0</v>
      </c>
      <c r="AF205" s="58">
        <v>0</v>
      </c>
      <c r="AG205" s="41">
        <f t="shared" si="27"/>
        <v>480.58000000000004</v>
      </c>
      <c r="AI205" s="41">
        <v>0</v>
      </c>
    </row>
    <row r="206" spans="1:35" x14ac:dyDescent="0.3">
      <c r="A206" s="2" t="s">
        <v>516</v>
      </c>
      <c r="B206" s="3">
        <v>6002075</v>
      </c>
      <c r="C206" s="1">
        <v>145730</v>
      </c>
      <c r="D206" s="18">
        <v>5</v>
      </c>
      <c r="E206" s="59">
        <v>3.5</v>
      </c>
      <c r="F206" s="18">
        <v>7844</v>
      </c>
      <c r="G206" s="18">
        <v>31653</v>
      </c>
      <c r="H206" s="18">
        <v>7014.84</v>
      </c>
      <c r="I206" s="18">
        <f t="shared" si="21"/>
        <v>46511.839999999997</v>
      </c>
      <c r="J206" s="18">
        <f t="shared" si="22"/>
        <v>11627.96</v>
      </c>
      <c r="K206" s="18">
        <f t="shared" si="23"/>
        <v>40697.86</v>
      </c>
      <c r="L206" s="17">
        <f t="shared" si="24"/>
        <v>5.5603707531975384E-3</v>
      </c>
      <c r="M206" s="16">
        <f t="shared" si="25"/>
        <v>97306.48818095692</v>
      </c>
      <c r="N206" s="18">
        <f t="shared" si="29"/>
        <v>11627.96</v>
      </c>
      <c r="O206" s="16">
        <v>8.3683198240239083</v>
      </c>
      <c r="P206" s="16">
        <f t="shared" si="26"/>
        <v>97306.49</v>
      </c>
      <c r="Q206" s="41"/>
      <c r="R206" s="58">
        <v>16410.270000000004</v>
      </c>
      <c r="S206" s="58">
        <v>2639.54</v>
      </c>
      <c r="T206" s="58">
        <v>2064.88</v>
      </c>
      <c r="U206" s="58">
        <v>0</v>
      </c>
      <c r="V206" s="58">
        <v>3600.8</v>
      </c>
      <c r="W206" s="58">
        <v>485.03</v>
      </c>
      <c r="X206" s="58">
        <v>5885.36</v>
      </c>
      <c r="Y206" s="58">
        <v>0</v>
      </c>
      <c r="Z206" s="58">
        <v>12360.01</v>
      </c>
      <c r="AA206" s="58">
        <v>10328.6</v>
      </c>
      <c r="AB206" s="58">
        <v>19709.490000000002</v>
      </c>
      <c r="AC206" s="58">
        <v>0</v>
      </c>
      <c r="AD206" s="58">
        <v>2094.17</v>
      </c>
      <c r="AE206" s="58">
        <v>14908.16</v>
      </c>
      <c r="AF206" s="58">
        <v>6820.18</v>
      </c>
      <c r="AG206" s="41">
        <f t="shared" si="27"/>
        <v>97306.49000000002</v>
      </c>
      <c r="AI206" s="41">
        <v>-9.9999999947613105E-3</v>
      </c>
    </row>
    <row r="207" spans="1:35" x14ac:dyDescent="0.3">
      <c r="A207" s="57" t="s">
        <v>515</v>
      </c>
      <c r="B207" s="23">
        <v>6003420</v>
      </c>
      <c r="C207" s="22">
        <v>145239</v>
      </c>
      <c r="D207" s="54">
        <v>1</v>
      </c>
      <c r="E207" s="56">
        <v>0</v>
      </c>
      <c r="F207" s="54">
        <v>3436</v>
      </c>
      <c r="G207" s="54">
        <v>5698</v>
      </c>
      <c r="H207" s="54">
        <v>1314.6</v>
      </c>
      <c r="I207" s="54">
        <f t="shared" si="21"/>
        <v>10448.6</v>
      </c>
      <c r="J207" s="54">
        <f t="shared" si="22"/>
        <v>2612.15</v>
      </c>
      <c r="K207" s="54">
        <f t="shared" si="23"/>
        <v>0</v>
      </c>
      <c r="L207" s="55">
        <f t="shared" si="24"/>
        <v>0</v>
      </c>
      <c r="M207" s="53">
        <f t="shared" si="25"/>
        <v>0</v>
      </c>
      <c r="N207" s="54">
        <f t="shared" si="29"/>
        <v>2612.15</v>
      </c>
      <c r="O207" s="53">
        <v>0</v>
      </c>
      <c r="P207" s="53">
        <f t="shared" si="26"/>
        <v>0</v>
      </c>
      <c r="Q207" s="41"/>
      <c r="R207" s="52">
        <v>0</v>
      </c>
      <c r="S207" s="52">
        <v>0</v>
      </c>
      <c r="T207" s="52">
        <v>0</v>
      </c>
      <c r="U207" s="52">
        <v>0</v>
      </c>
      <c r="V207" s="52">
        <v>0</v>
      </c>
      <c r="W207" s="52">
        <v>0</v>
      </c>
      <c r="X207" s="52">
        <v>0</v>
      </c>
      <c r="Y207" s="52">
        <v>0</v>
      </c>
      <c r="Z207" s="52">
        <v>0</v>
      </c>
      <c r="AA207" s="52">
        <v>0</v>
      </c>
      <c r="AB207" s="52">
        <v>0</v>
      </c>
      <c r="AC207" s="52">
        <v>0</v>
      </c>
      <c r="AD207" s="52">
        <v>0</v>
      </c>
      <c r="AE207" s="52">
        <v>0</v>
      </c>
      <c r="AF207" s="52">
        <v>0</v>
      </c>
      <c r="AG207" s="51">
        <f t="shared" si="27"/>
        <v>0</v>
      </c>
      <c r="AI207" s="41">
        <v>0</v>
      </c>
    </row>
    <row r="208" spans="1:35" x14ac:dyDescent="0.3">
      <c r="A208" s="2" t="s">
        <v>514</v>
      </c>
      <c r="B208" s="3">
        <v>6015200</v>
      </c>
      <c r="C208" s="1">
        <v>145993</v>
      </c>
      <c r="D208" s="18">
        <v>4</v>
      </c>
      <c r="E208" s="59">
        <v>2.5</v>
      </c>
      <c r="F208" s="18">
        <v>1904</v>
      </c>
      <c r="G208" s="18">
        <v>7302</v>
      </c>
      <c r="H208" s="18">
        <v>0</v>
      </c>
      <c r="I208" s="18">
        <f t="shared" si="21"/>
        <v>9206</v>
      </c>
      <c r="J208" s="18">
        <f t="shared" si="22"/>
        <v>2301.5</v>
      </c>
      <c r="K208" s="18">
        <f t="shared" si="23"/>
        <v>5753.75</v>
      </c>
      <c r="L208" s="17">
        <f t="shared" si="24"/>
        <v>7.8610971734657147E-4</v>
      </c>
      <c r="M208" s="16">
        <f t="shared" si="25"/>
        <v>13756.920053565002</v>
      </c>
      <c r="N208" s="18">
        <f t="shared" si="29"/>
        <v>2301.5</v>
      </c>
      <c r="O208" s="16">
        <v>5.9773713028742117</v>
      </c>
      <c r="P208" s="16">
        <f t="shared" si="26"/>
        <v>13756.92</v>
      </c>
      <c r="Q208" s="41"/>
      <c r="R208" s="58">
        <v>2845.23</v>
      </c>
      <c r="S208" s="58">
        <v>0</v>
      </c>
      <c r="T208" s="58">
        <v>0</v>
      </c>
      <c r="U208" s="58">
        <v>0</v>
      </c>
      <c r="V208" s="58">
        <v>0</v>
      </c>
      <c r="W208" s="58">
        <v>0</v>
      </c>
      <c r="X208" s="58">
        <v>0</v>
      </c>
      <c r="Y208" s="58">
        <v>0</v>
      </c>
      <c r="Z208" s="58">
        <v>319.79000000000002</v>
      </c>
      <c r="AA208" s="58">
        <v>1947.13</v>
      </c>
      <c r="AB208" s="58">
        <v>0</v>
      </c>
      <c r="AC208" s="58">
        <v>0</v>
      </c>
      <c r="AD208" s="58">
        <v>0</v>
      </c>
      <c r="AE208" s="58">
        <v>8248.77</v>
      </c>
      <c r="AF208" s="58">
        <v>396</v>
      </c>
      <c r="AG208" s="41">
        <f t="shared" si="27"/>
        <v>13756.92</v>
      </c>
      <c r="AI208" s="41">
        <v>0</v>
      </c>
    </row>
    <row r="209" spans="1:35" x14ac:dyDescent="0.3">
      <c r="A209" s="2" t="s">
        <v>513</v>
      </c>
      <c r="B209" s="3">
        <v>6002141</v>
      </c>
      <c r="C209" s="1">
        <v>145708</v>
      </c>
      <c r="D209" s="18">
        <v>3</v>
      </c>
      <c r="E209" s="59">
        <v>1.5</v>
      </c>
      <c r="F209" s="18">
        <v>2135</v>
      </c>
      <c r="G209" s="18">
        <v>6559</v>
      </c>
      <c r="H209" s="18">
        <v>2157.96</v>
      </c>
      <c r="I209" s="18">
        <f t="shared" si="21"/>
        <v>10851.96</v>
      </c>
      <c r="J209" s="18">
        <f t="shared" si="22"/>
        <v>2712.99</v>
      </c>
      <c r="K209" s="18">
        <f t="shared" si="23"/>
        <v>4069.4849999999997</v>
      </c>
      <c r="L209" s="17">
        <f t="shared" si="24"/>
        <v>5.5599595100518995E-4</v>
      </c>
      <c r="M209" s="16">
        <f t="shared" si="25"/>
        <v>9729.929142590825</v>
      </c>
      <c r="N209" s="18">
        <f t="shared" si="29"/>
        <v>2712.99</v>
      </c>
      <c r="O209" s="16">
        <v>3.586422781724528</v>
      </c>
      <c r="P209" s="16">
        <f t="shared" si="26"/>
        <v>9729.93</v>
      </c>
      <c r="Q209" s="41"/>
      <c r="R209" s="58">
        <v>1914.25</v>
      </c>
      <c r="S209" s="58">
        <v>0</v>
      </c>
      <c r="T209" s="58">
        <v>0</v>
      </c>
      <c r="U209" s="58">
        <v>0</v>
      </c>
      <c r="V209" s="58">
        <v>0</v>
      </c>
      <c r="W209" s="58">
        <v>0</v>
      </c>
      <c r="X209" s="58">
        <v>0</v>
      </c>
      <c r="Y209" s="58">
        <v>1934.84</v>
      </c>
      <c r="Z209" s="58">
        <v>1274.08</v>
      </c>
      <c r="AA209" s="58">
        <v>1766.31</v>
      </c>
      <c r="AB209" s="58">
        <v>0</v>
      </c>
      <c r="AC209" s="58">
        <v>0</v>
      </c>
      <c r="AD209" s="58">
        <v>273.45999999999998</v>
      </c>
      <c r="AE209" s="58">
        <v>946.82</v>
      </c>
      <c r="AF209" s="58">
        <v>1620.17</v>
      </c>
      <c r="AG209" s="41">
        <f t="shared" si="27"/>
        <v>9729.93</v>
      </c>
      <c r="AI209" s="41">
        <v>0</v>
      </c>
    </row>
    <row r="210" spans="1:35" x14ac:dyDescent="0.3">
      <c r="A210" s="2" t="s">
        <v>512</v>
      </c>
      <c r="B210" s="3">
        <v>6002190</v>
      </c>
      <c r="C210" s="1">
        <v>145798</v>
      </c>
      <c r="D210" s="18">
        <v>5</v>
      </c>
      <c r="E210" s="59">
        <v>3.5</v>
      </c>
      <c r="F210" s="18">
        <v>5777</v>
      </c>
      <c r="G210" s="18">
        <v>40802</v>
      </c>
      <c r="H210" s="18">
        <v>5114.76</v>
      </c>
      <c r="I210" s="18">
        <f t="shared" ref="I210:I273" si="30">SUM(F210:H210)</f>
        <v>51693.760000000002</v>
      </c>
      <c r="J210" s="18">
        <f t="shared" ref="J210:J273" si="31">I210/4</f>
        <v>12923.44</v>
      </c>
      <c r="K210" s="18">
        <f t="shared" ref="K210:K273" si="32">J210*E210</f>
        <v>45232.04</v>
      </c>
      <c r="L210" s="17">
        <f t="shared" ref="L210:L273" si="33">K210/$K$674</f>
        <v>6.1798559512333375E-3</v>
      </c>
      <c r="M210" s="16">
        <f t="shared" ref="M210:M273" si="34">$M$15*L210</f>
        <v>108147.4791465834</v>
      </c>
      <c r="N210" s="18">
        <f t="shared" si="29"/>
        <v>12923.44</v>
      </c>
      <c r="O210" s="16">
        <v>8.3683198240239083</v>
      </c>
      <c r="P210" s="16">
        <f t="shared" ref="P210:P273" si="35">ROUND(N210*O210,2)</f>
        <v>108147.48</v>
      </c>
      <c r="Q210" s="41"/>
      <c r="R210" s="58">
        <v>12085.929999999997</v>
      </c>
      <c r="S210" s="58">
        <v>3693.94</v>
      </c>
      <c r="T210" s="58">
        <v>2196.6799999999998</v>
      </c>
      <c r="U210" s="58">
        <v>0</v>
      </c>
      <c r="V210" s="58">
        <v>1817.1</v>
      </c>
      <c r="W210" s="58">
        <v>161.68</v>
      </c>
      <c r="X210" s="58">
        <v>2790.67</v>
      </c>
      <c r="Y210" s="58">
        <v>40.42</v>
      </c>
      <c r="Z210" s="58">
        <v>24669.81</v>
      </c>
      <c r="AA210" s="58">
        <v>7320.19</v>
      </c>
      <c r="AB210" s="58">
        <v>13443.71</v>
      </c>
      <c r="AC210" s="58">
        <v>0</v>
      </c>
      <c r="AD210" s="58">
        <v>5098.3999999999996</v>
      </c>
      <c r="AE210" s="58">
        <v>31462.79</v>
      </c>
      <c r="AF210" s="58">
        <v>3366.16</v>
      </c>
      <c r="AG210" s="41">
        <f t="shared" ref="AG210:AG273" si="36">SUM(R210:AF210)</f>
        <v>108147.48000000001</v>
      </c>
      <c r="AI210" s="41">
        <v>-2.0000000004074536E-2</v>
      </c>
    </row>
    <row r="211" spans="1:35" x14ac:dyDescent="0.3">
      <c r="A211" s="2" t="s">
        <v>511</v>
      </c>
      <c r="B211" s="3">
        <v>6005631</v>
      </c>
      <c r="C211" s="1">
        <v>146080</v>
      </c>
      <c r="D211" s="18">
        <v>3</v>
      </c>
      <c r="E211" s="59">
        <v>1.5</v>
      </c>
      <c r="F211" s="18">
        <v>859</v>
      </c>
      <c r="G211" s="18">
        <v>11274</v>
      </c>
      <c r="H211" s="18">
        <v>0</v>
      </c>
      <c r="I211" s="18">
        <f t="shared" si="30"/>
        <v>12133</v>
      </c>
      <c r="J211" s="18">
        <f t="shared" si="31"/>
        <v>3033.25</v>
      </c>
      <c r="K211" s="18">
        <f t="shared" si="32"/>
        <v>4549.875</v>
      </c>
      <c r="L211" s="17">
        <f t="shared" si="33"/>
        <v>6.2162953729519559E-4</v>
      </c>
      <c r="M211" s="16">
        <f t="shared" si="34"/>
        <v>10878.516902665922</v>
      </c>
      <c r="N211" s="18">
        <f t="shared" si="29"/>
        <v>3033.25</v>
      </c>
      <c r="O211" s="16">
        <v>3.586422781724528</v>
      </c>
      <c r="P211" s="16">
        <f t="shared" si="35"/>
        <v>10878.52</v>
      </c>
      <c r="Q211" s="41"/>
      <c r="R211" s="58">
        <v>770.18</v>
      </c>
      <c r="S211" s="58">
        <v>0</v>
      </c>
      <c r="T211" s="58">
        <v>0</v>
      </c>
      <c r="U211" s="58">
        <v>0</v>
      </c>
      <c r="V211" s="58">
        <v>0</v>
      </c>
      <c r="W211" s="58">
        <v>0</v>
      </c>
      <c r="X211" s="58">
        <v>0</v>
      </c>
      <c r="Y211" s="58">
        <v>0</v>
      </c>
      <c r="Z211" s="58">
        <v>637.49</v>
      </c>
      <c r="AA211" s="58">
        <v>1663.2</v>
      </c>
      <c r="AB211" s="58">
        <v>0</v>
      </c>
      <c r="AC211" s="58">
        <v>0</v>
      </c>
      <c r="AD211" s="58">
        <v>151.53</v>
      </c>
      <c r="AE211" s="58">
        <v>7656.12</v>
      </c>
      <c r="AF211" s="58">
        <v>0</v>
      </c>
      <c r="AG211" s="41">
        <f t="shared" si="36"/>
        <v>10878.52</v>
      </c>
      <c r="AI211" s="41">
        <v>0</v>
      </c>
    </row>
    <row r="212" spans="1:35" x14ac:dyDescent="0.3">
      <c r="A212" s="57" t="s">
        <v>510</v>
      </c>
      <c r="B212" s="23">
        <v>6011753</v>
      </c>
      <c r="C212" s="22">
        <v>145606</v>
      </c>
      <c r="D212" s="54">
        <v>5</v>
      </c>
      <c r="E212" s="56">
        <v>3.5</v>
      </c>
      <c r="F212" s="54">
        <v>951</v>
      </c>
      <c r="G212" s="54">
        <v>595</v>
      </c>
      <c r="H212" s="54">
        <v>831.6</v>
      </c>
      <c r="I212" s="54">
        <f t="shared" si="30"/>
        <v>2377.6</v>
      </c>
      <c r="J212" s="54">
        <f t="shared" si="31"/>
        <v>594.4</v>
      </c>
      <c r="K212" s="54">
        <f t="shared" si="32"/>
        <v>2080.4</v>
      </c>
      <c r="L212" s="55">
        <f t="shared" si="33"/>
        <v>2.8423596019427455E-4</v>
      </c>
      <c r="M212" s="53">
        <f t="shared" si="34"/>
        <v>4974.1293033998045</v>
      </c>
      <c r="N212" s="54">
        <f t="shared" si="29"/>
        <v>594.4</v>
      </c>
      <c r="O212" s="53">
        <v>8.3683198240239083</v>
      </c>
      <c r="P212" s="53">
        <f t="shared" si="35"/>
        <v>4974.13</v>
      </c>
      <c r="Q212" s="41"/>
      <c r="R212" s="52">
        <v>1989.5800000000002</v>
      </c>
      <c r="S212" s="52">
        <v>456.91</v>
      </c>
      <c r="T212" s="52">
        <v>641.42999999999995</v>
      </c>
      <c r="U212" s="52">
        <v>0</v>
      </c>
      <c r="V212" s="52">
        <v>0</v>
      </c>
      <c r="W212" s="52">
        <v>0</v>
      </c>
      <c r="X212" s="52">
        <v>641.42999999999995</v>
      </c>
      <c r="Y212" s="52">
        <v>0</v>
      </c>
      <c r="Z212" s="52">
        <v>506.28</v>
      </c>
      <c r="AA212" s="52">
        <v>673.65</v>
      </c>
      <c r="AB212" s="52">
        <v>0</v>
      </c>
      <c r="AC212" s="52">
        <v>0</v>
      </c>
      <c r="AD212" s="52">
        <v>64.849999999999994</v>
      </c>
      <c r="AE212" s="52">
        <v>0</v>
      </c>
      <c r="AF212" s="52">
        <v>0</v>
      </c>
      <c r="AG212" s="51">
        <f t="shared" si="36"/>
        <v>4974.13</v>
      </c>
      <c r="AI212" s="41">
        <v>1.0000000000218279E-2</v>
      </c>
    </row>
    <row r="213" spans="1:35" x14ac:dyDescent="0.3">
      <c r="A213" s="2" t="s">
        <v>509</v>
      </c>
      <c r="B213" s="3">
        <v>6000277</v>
      </c>
      <c r="C213" s="1">
        <v>145004</v>
      </c>
      <c r="D213" s="18">
        <v>4</v>
      </c>
      <c r="E213" s="59">
        <v>2.5</v>
      </c>
      <c r="F213" s="18">
        <v>1804</v>
      </c>
      <c r="G213" s="18">
        <v>10759</v>
      </c>
      <c r="H213" s="18">
        <v>4488.96</v>
      </c>
      <c r="I213" s="18">
        <f t="shared" si="30"/>
        <v>17051.96</v>
      </c>
      <c r="J213" s="18">
        <f t="shared" si="31"/>
        <v>4262.99</v>
      </c>
      <c r="K213" s="18">
        <f t="shared" si="32"/>
        <v>10657.474999999999</v>
      </c>
      <c r="L213" s="17">
        <f t="shared" si="33"/>
        <v>1.4560842337394135E-3</v>
      </c>
      <c r="M213" s="16">
        <f t="shared" si="34"/>
        <v>25481.474090439737</v>
      </c>
      <c r="N213" s="18">
        <f t="shared" si="29"/>
        <v>4262.99</v>
      </c>
      <c r="O213" s="16">
        <v>5.9773713028742117</v>
      </c>
      <c r="P213" s="16">
        <f t="shared" si="35"/>
        <v>25481.47</v>
      </c>
      <c r="Q213" s="41"/>
      <c r="R213" s="58">
        <v>2695.7999999999984</v>
      </c>
      <c r="S213" s="58">
        <v>1870.32</v>
      </c>
      <c r="T213" s="58">
        <v>1832.66</v>
      </c>
      <c r="U213" s="58">
        <v>0</v>
      </c>
      <c r="V213" s="58">
        <v>1169.8900000000001</v>
      </c>
      <c r="W213" s="58">
        <v>115.48</v>
      </c>
      <c r="X213" s="58">
        <v>1719.69</v>
      </c>
      <c r="Y213" s="58">
        <v>0</v>
      </c>
      <c r="Z213" s="58">
        <v>4090.02</v>
      </c>
      <c r="AA213" s="58">
        <v>7398.49</v>
      </c>
      <c r="AB213" s="58">
        <v>0</v>
      </c>
      <c r="AC213" s="58">
        <v>0</v>
      </c>
      <c r="AD213" s="58">
        <v>796.48</v>
      </c>
      <c r="AE213" s="58">
        <v>3741.83</v>
      </c>
      <c r="AF213" s="58">
        <v>50.81</v>
      </c>
      <c r="AG213" s="41">
        <f t="shared" si="36"/>
        <v>25481.469999999998</v>
      </c>
      <c r="AI213" s="41">
        <v>9.9999999983992893E-3</v>
      </c>
    </row>
    <row r="214" spans="1:35" x14ac:dyDescent="0.3">
      <c r="A214" s="2" t="s">
        <v>508</v>
      </c>
      <c r="B214" s="3">
        <v>6002273</v>
      </c>
      <c r="C214" s="1" t="s">
        <v>507</v>
      </c>
      <c r="D214" s="18">
        <v>4</v>
      </c>
      <c r="E214" s="59">
        <v>2.5</v>
      </c>
      <c r="F214" s="18">
        <v>3712</v>
      </c>
      <c r="G214" s="18">
        <v>21527</v>
      </c>
      <c r="H214" s="18">
        <v>7663</v>
      </c>
      <c r="I214" s="18">
        <f t="shared" si="30"/>
        <v>32902</v>
      </c>
      <c r="J214" s="18">
        <f t="shared" si="31"/>
        <v>8225.5</v>
      </c>
      <c r="K214" s="18">
        <f t="shared" si="32"/>
        <v>20563.75</v>
      </c>
      <c r="L214" s="17">
        <f t="shared" si="33"/>
        <v>2.8095352943881048E-3</v>
      </c>
      <c r="M214" s="16">
        <f t="shared" si="34"/>
        <v>49166.867651791836</v>
      </c>
      <c r="N214" s="18">
        <f t="shared" si="29"/>
        <v>8225.5</v>
      </c>
      <c r="O214" s="16">
        <v>5.9773713028742117</v>
      </c>
      <c r="P214" s="16">
        <f t="shared" si="35"/>
        <v>49166.87</v>
      </c>
      <c r="Q214" s="41"/>
      <c r="R214" s="58">
        <v>5547</v>
      </c>
      <c r="S214" s="58">
        <v>3674.59</v>
      </c>
      <c r="T214" s="58">
        <v>1688.61</v>
      </c>
      <c r="U214" s="58">
        <v>0</v>
      </c>
      <c r="V214" s="58">
        <v>182.31</v>
      </c>
      <c r="W214" s="58">
        <v>596.24</v>
      </c>
      <c r="X214" s="58">
        <v>5309.4</v>
      </c>
      <c r="Y214" s="58">
        <v>0</v>
      </c>
      <c r="Z214" s="58">
        <v>5738.28</v>
      </c>
      <c r="AA214" s="58">
        <v>5414</v>
      </c>
      <c r="AB214" s="58">
        <v>8525.23</v>
      </c>
      <c r="AC214" s="58">
        <v>0</v>
      </c>
      <c r="AD214" s="58">
        <v>1312.03</v>
      </c>
      <c r="AE214" s="58">
        <v>8329.4699999999993</v>
      </c>
      <c r="AF214" s="58">
        <v>2849.71</v>
      </c>
      <c r="AG214" s="41">
        <f t="shared" si="36"/>
        <v>49166.87</v>
      </c>
      <c r="AI214" s="41">
        <v>0</v>
      </c>
    </row>
    <row r="215" spans="1:35" x14ac:dyDescent="0.3">
      <c r="A215" s="2" t="s">
        <v>506</v>
      </c>
      <c r="B215" s="3">
        <v>6010136</v>
      </c>
      <c r="C215" s="1">
        <v>145222</v>
      </c>
      <c r="D215" s="18">
        <v>2</v>
      </c>
      <c r="E215" s="59">
        <v>0.75</v>
      </c>
      <c r="F215" s="18">
        <v>4094</v>
      </c>
      <c r="G215" s="18">
        <v>19607</v>
      </c>
      <c r="H215" s="18">
        <v>40</v>
      </c>
      <c r="I215" s="18">
        <f t="shared" si="30"/>
        <v>23741</v>
      </c>
      <c r="J215" s="18">
        <f t="shared" si="31"/>
        <v>5935.25</v>
      </c>
      <c r="K215" s="18">
        <f t="shared" si="32"/>
        <v>4451.4375</v>
      </c>
      <c r="L215" s="17">
        <f t="shared" si="33"/>
        <v>6.0818045186372867E-4</v>
      </c>
      <c r="M215" s="16">
        <f t="shared" si="34"/>
        <v>10643.157907615252</v>
      </c>
      <c r="N215" s="18">
        <f t="shared" si="29"/>
        <v>5935.25</v>
      </c>
      <c r="O215" s="16">
        <v>1.7932113908622638</v>
      </c>
      <c r="P215" s="16">
        <f t="shared" si="35"/>
        <v>10643.16</v>
      </c>
      <c r="Q215" s="41"/>
      <c r="R215" s="58">
        <v>1835.3600000000001</v>
      </c>
      <c r="S215" s="58">
        <v>13.45</v>
      </c>
      <c r="T215" s="58">
        <v>4.4800000000000004</v>
      </c>
      <c r="U215" s="58">
        <v>0</v>
      </c>
      <c r="V215" s="58">
        <v>0</v>
      </c>
      <c r="W215" s="58">
        <v>0</v>
      </c>
      <c r="X215" s="58">
        <v>0</v>
      </c>
      <c r="Y215" s="58">
        <v>0</v>
      </c>
      <c r="Z215" s="58">
        <v>1090.72</v>
      </c>
      <c r="AA215" s="58">
        <v>2228.0700000000002</v>
      </c>
      <c r="AB215" s="58">
        <v>0</v>
      </c>
      <c r="AC215" s="58">
        <v>0</v>
      </c>
      <c r="AD215" s="58">
        <v>202.18</v>
      </c>
      <c r="AE215" s="58">
        <v>4241.3900000000003</v>
      </c>
      <c r="AF215" s="58">
        <v>1027.51</v>
      </c>
      <c r="AG215" s="41">
        <f t="shared" si="36"/>
        <v>10643.160000000002</v>
      </c>
      <c r="AI215" s="41">
        <v>1.0000000000218279E-2</v>
      </c>
    </row>
    <row r="216" spans="1:35" x14ac:dyDescent="0.3">
      <c r="A216" s="2" t="s">
        <v>505</v>
      </c>
      <c r="B216" s="3">
        <v>6002299</v>
      </c>
      <c r="C216" s="1">
        <v>145257</v>
      </c>
      <c r="D216" s="18">
        <v>2</v>
      </c>
      <c r="E216" s="59">
        <v>0.75</v>
      </c>
      <c r="F216" s="18">
        <v>2092</v>
      </c>
      <c r="G216" s="18">
        <v>12352</v>
      </c>
      <c r="H216" s="18">
        <v>31.08</v>
      </c>
      <c r="I216" s="18">
        <f t="shared" si="30"/>
        <v>14475.08</v>
      </c>
      <c r="J216" s="18">
        <f t="shared" si="31"/>
        <v>3618.77</v>
      </c>
      <c r="K216" s="18">
        <f t="shared" si="32"/>
        <v>2714.0774999999999</v>
      </c>
      <c r="L216" s="17">
        <f t="shared" si="33"/>
        <v>3.708125477091791E-4</v>
      </c>
      <c r="M216" s="16">
        <f t="shared" si="34"/>
        <v>6489.2195849106347</v>
      </c>
      <c r="N216" s="18">
        <f t="shared" si="29"/>
        <v>3618.77</v>
      </c>
      <c r="O216" s="16">
        <v>1.7932113908622638</v>
      </c>
      <c r="P216" s="16">
        <f t="shared" si="35"/>
        <v>6489.22</v>
      </c>
      <c r="Q216" s="41"/>
      <c r="R216" s="58">
        <v>937.8399999999998</v>
      </c>
      <c r="S216" s="58">
        <v>11.3</v>
      </c>
      <c r="T216" s="58">
        <v>0</v>
      </c>
      <c r="U216" s="58">
        <v>0</v>
      </c>
      <c r="V216" s="58">
        <v>2.64</v>
      </c>
      <c r="W216" s="58">
        <v>0</v>
      </c>
      <c r="X216" s="58">
        <v>0</v>
      </c>
      <c r="Y216" s="58">
        <v>0</v>
      </c>
      <c r="Z216" s="58">
        <v>2105.6799999999998</v>
      </c>
      <c r="AA216" s="58">
        <v>1788.28</v>
      </c>
      <c r="AB216" s="58">
        <v>0</v>
      </c>
      <c r="AC216" s="58">
        <v>0</v>
      </c>
      <c r="AD216" s="58">
        <v>446.51</v>
      </c>
      <c r="AE216" s="58">
        <v>826.22</v>
      </c>
      <c r="AF216" s="58">
        <v>370.75</v>
      </c>
      <c r="AG216" s="41">
        <f t="shared" si="36"/>
        <v>6489.22</v>
      </c>
      <c r="AI216" s="41">
        <v>-1.0000000000218279E-2</v>
      </c>
    </row>
    <row r="217" spans="1:35" x14ac:dyDescent="0.3">
      <c r="A217" s="57" t="s">
        <v>504</v>
      </c>
      <c r="B217" s="23">
        <v>6002307</v>
      </c>
      <c r="C217" s="22">
        <v>146113</v>
      </c>
      <c r="D217" s="54">
        <v>5</v>
      </c>
      <c r="E217" s="56">
        <v>3.5</v>
      </c>
      <c r="F217" s="54">
        <v>786</v>
      </c>
      <c r="G217" s="54">
        <v>5772</v>
      </c>
      <c r="H217" s="54">
        <v>0</v>
      </c>
      <c r="I217" s="54">
        <f t="shared" si="30"/>
        <v>6558</v>
      </c>
      <c r="J217" s="54">
        <f t="shared" si="31"/>
        <v>1639.5</v>
      </c>
      <c r="K217" s="54">
        <f t="shared" si="32"/>
        <v>5738.25</v>
      </c>
      <c r="L217" s="55">
        <f t="shared" si="33"/>
        <v>7.839920200849817E-4</v>
      </c>
      <c r="M217" s="53">
        <f t="shared" si="34"/>
        <v>13719.860351487179</v>
      </c>
      <c r="N217" s="54">
        <f t="shared" si="29"/>
        <v>1639.5</v>
      </c>
      <c r="O217" s="53">
        <v>8.3683198240239083</v>
      </c>
      <c r="P217" s="53">
        <f t="shared" si="35"/>
        <v>13719.86</v>
      </c>
      <c r="Q217" s="41"/>
      <c r="R217" s="52">
        <v>1644.38</v>
      </c>
      <c r="S217" s="52">
        <v>0</v>
      </c>
      <c r="T217" s="52">
        <v>0</v>
      </c>
      <c r="U217" s="52">
        <v>0</v>
      </c>
      <c r="V217" s="52">
        <v>0</v>
      </c>
      <c r="W217" s="52">
        <v>0</v>
      </c>
      <c r="X217" s="52">
        <v>0</v>
      </c>
      <c r="Y217" s="52">
        <v>0</v>
      </c>
      <c r="Z217" s="52">
        <v>6236.49</v>
      </c>
      <c r="AA217" s="52">
        <v>3454.02</v>
      </c>
      <c r="AB217" s="52">
        <v>0</v>
      </c>
      <c r="AC217" s="52">
        <v>0</v>
      </c>
      <c r="AD217" s="52">
        <v>983.28</v>
      </c>
      <c r="AE217" s="52">
        <v>1401.69</v>
      </c>
      <c r="AF217" s="52">
        <v>0</v>
      </c>
      <c r="AG217" s="51">
        <f t="shared" si="36"/>
        <v>13719.86</v>
      </c>
      <c r="AI217" s="41">
        <v>1.0000000000218279E-2</v>
      </c>
    </row>
    <row r="218" spans="1:35" x14ac:dyDescent="0.3">
      <c r="A218" s="2" t="s">
        <v>503</v>
      </c>
      <c r="B218" s="3">
        <v>6003081</v>
      </c>
      <c r="C218" s="1" t="s">
        <v>502</v>
      </c>
      <c r="D218" s="18">
        <v>3</v>
      </c>
      <c r="E218" s="59">
        <v>1.5</v>
      </c>
      <c r="F218" s="18">
        <v>1893</v>
      </c>
      <c r="G218" s="18">
        <v>10386</v>
      </c>
      <c r="H218" s="18">
        <v>285.60000000000002</v>
      </c>
      <c r="I218" s="18">
        <f t="shared" si="30"/>
        <v>12564.6</v>
      </c>
      <c r="J218" s="18">
        <f t="shared" si="31"/>
        <v>3141.15</v>
      </c>
      <c r="K218" s="18">
        <f t="shared" si="32"/>
        <v>4711.7250000000004</v>
      </c>
      <c r="L218" s="17">
        <f t="shared" si="33"/>
        <v>6.4374239547508572E-4</v>
      </c>
      <c r="M218" s="16">
        <f t="shared" si="34"/>
        <v>11265.491920814</v>
      </c>
      <c r="N218" s="18">
        <f t="shared" si="29"/>
        <v>3141.15</v>
      </c>
      <c r="O218" s="16">
        <v>3.586422781724528</v>
      </c>
      <c r="P218" s="16">
        <f t="shared" si="35"/>
        <v>11265.49</v>
      </c>
      <c r="Q218" s="41"/>
      <c r="R218" s="58">
        <v>1697.27</v>
      </c>
      <c r="S218" s="58">
        <v>0</v>
      </c>
      <c r="T218" s="58">
        <v>0</v>
      </c>
      <c r="U218" s="58">
        <v>0</v>
      </c>
      <c r="V218" s="58">
        <v>0</v>
      </c>
      <c r="W218" s="58">
        <v>0</v>
      </c>
      <c r="X218" s="58">
        <v>0</v>
      </c>
      <c r="Y218" s="58">
        <v>256.07</v>
      </c>
      <c r="Z218" s="58">
        <v>7084.08</v>
      </c>
      <c r="AA218" s="58">
        <v>264.5</v>
      </c>
      <c r="AB218" s="58">
        <v>0</v>
      </c>
      <c r="AC218" s="58">
        <v>0</v>
      </c>
      <c r="AD218" s="58">
        <v>1748.38</v>
      </c>
      <c r="AE218" s="58">
        <v>93.25</v>
      </c>
      <c r="AF218" s="58">
        <v>121.94</v>
      </c>
      <c r="AG218" s="41">
        <f t="shared" si="36"/>
        <v>11265.49</v>
      </c>
      <c r="AI218" s="41">
        <v>0</v>
      </c>
    </row>
    <row r="219" spans="1:35" x14ac:dyDescent="0.3">
      <c r="A219" s="2" t="s">
        <v>501</v>
      </c>
      <c r="B219" s="3">
        <v>6019723</v>
      </c>
      <c r="C219" s="1">
        <v>145971</v>
      </c>
      <c r="D219" s="18">
        <v>4</v>
      </c>
      <c r="E219" s="59">
        <v>2.5</v>
      </c>
      <c r="F219" s="18">
        <v>9429</v>
      </c>
      <c r="G219" s="18">
        <v>9236</v>
      </c>
      <c r="H219" s="18">
        <v>4468</v>
      </c>
      <c r="I219" s="18">
        <f t="shared" si="30"/>
        <v>23133</v>
      </c>
      <c r="J219" s="18">
        <f t="shared" si="31"/>
        <v>5783.25</v>
      </c>
      <c r="K219" s="18">
        <f t="shared" si="32"/>
        <v>14458.125</v>
      </c>
      <c r="L219" s="17">
        <f t="shared" si="33"/>
        <v>1.9753504335627021E-3</v>
      </c>
      <c r="M219" s="16">
        <f t="shared" si="34"/>
        <v>34568.632587347289</v>
      </c>
      <c r="N219" s="18">
        <f t="shared" si="29"/>
        <v>5783.25</v>
      </c>
      <c r="O219" s="16">
        <v>5.9773713028742117</v>
      </c>
      <c r="P219" s="16">
        <f t="shared" si="35"/>
        <v>34568.629999999997</v>
      </c>
      <c r="Q219" s="41"/>
      <c r="R219" s="58">
        <v>14090.149999999998</v>
      </c>
      <c r="S219" s="58">
        <v>2748.1</v>
      </c>
      <c r="T219" s="58">
        <v>546.92999999999995</v>
      </c>
      <c r="U219" s="58">
        <v>0</v>
      </c>
      <c r="V219" s="58">
        <v>454.28</v>
      </c>
      <c r="W219" s="58">
        <v>542.45000000000005</v>
      </c>
      <c r="X219" s="58">
        <v>2384.9699999999998</v>
      </c>
      <c r="Y219" s="58">
        <v>0</v>
      </c>
      <c r="Z219" s="58">
        <v>4106.45</v>
      </c>
      <c r="AA219" s="58">
        <v>4496.4799999999996</v>
      </c>
      <c r="AB219" s="58">
        <v>1850</v>
      </c>
      <c r="AC219" s="58">
        <v>0</v>
      </c>
      <c r="AD219" s="58">
        <v>927.99</v>
      </c>
      <c r="AE219" s="58">
        <v>2378.9899999999998</v>
      </c>
      <c r="AF219" s="58">
        <v>41.84</v>
      </c>
      <c r="AG219" s="41">
        <f t="shared" si="36"/>
        <v>34568.629999999997</v>
      </c>
      <c r="AI219" s="41">
        <v>-1.0000000002037268E-2</v>
      </c>
    </row>
    <row r="220" spans="1:35" x14ac:dyDescent="0.3">
      <c r="A220" s="2" t="s">
        <v>500</v>
      </c>
      <c r="B220" s="3">
        <v>6015630</v>
      </c>
      <c r="C220" s="1">
        <v>145547</v>
      </c>
      <c r="D220" s="18">
        <v>4</v>
      </c>
      <c r="E220" s="59">
        <v>2.5</v>
      </c>
      <c r="F220" s="18">
        <v>6005</v>
      </c>
      <c r="G220" s="18">
        <v>13034</v>
      </c>
      <c r="H220" s="18">
        <v>25.2</v>
      </c>
      <c r="I220" s="18">
        <f t="shared" si="30"/>
        <v>19064.2</v>
      </c>
      <c r="J220" s="18">
        <f t="shared" si="31"/>
        <v>4766.05</v>
      </c>
      <c r="K220" s="18">
        <f t="shared" si="32"/>
        <v>11915.125</v>
      </c>
      <c r="L220" s="17">
        <f t="shared" si="33"/>
        <v>1.627911457032208E-3</v>
      </c>
      <c r="M220" s="16">
        <f t="shared" si="34"/>
        <v>28488.450498063641</v>
      </c>
      <c r="N220" s="18">
        <f t="shared" si="29"/>
        <v>4766.05</v>
      </c>
      <c r="O220" s="16">
        <v>5.9773713028742117</v>
      </c>
      <c r="P220" s="16">
        <f t="shared" si="35"/>
        <v>28488.45</v>
      </c>
      <c r="Q220" s="41"/>
      <c r="R220" s="58">
        <v>8973.5199999999986</v>
      </c>
      <c r="S220" s="58">
        <v>37.659999999999997</v>
      </c>
      <c r="T220" s="58">
        <v>0</v>
      </c>
      <c r="U220" s="58">
        <v>0</v>
      </c>
      <c r="V220" s="58">
        <v>0</v>
      </c>
      <c r="W220" s="58">
        <v>0</v>
      </c>
      <c r="X220" s="58">
        <v>0</v>
      </c>
      <c r="Y220" s="58">
        <v>0</v>
      </c>
      <c r="Z220" s="58">
        <v>227.14</v>
      </c>
      <c r="AA220" s="58">
        <v>930.98</v>
      </c>
      <c r="AB220" s="58">
        <v>0</v>
      </c>
      <c r="AC220" s="58">
        <v>0</v>
      </c>
      <c r="AD220" s="58">
        <v>0</v>
      </c>
      <c r="AE220" s="58">
        <v>18229.490000000002</v>
      </c>
      <c r="AF220" s="58">
        <v>89.66</v>
      </c>
      <c r="AG220" s="41">
        <f t="shared" si="36"/>
        <v>28488.45</v>
      </c>
      <c r="AI220" s="41">
        <v>-1.0000000002037268E-2</v>
      </c>
    </row>
    <row r="221" spans="1:35" x14ac:dyDescent="0.3">
      <c r="A221" s="2" t="s">
        <v>499</v>
      </c>
      <c r="B221" s="3">
        <v>6005276</v>
      </c>
      <c r="C221" s="1">
        <v>145906</v>
      </c>
      <c r="D221" s="18">
        <v>3</v>
      </c>
      <c r="E221" s="59">
        <v>1.5</v>
      </c>
      <c r="F221" s="18">
        <v>2390</v>
      </c>
      <c r="G221" s="18">
        <v>13180</v>
      </c>
      <c r="H221" s="18">
        <v>0</v>
      </c>
      <c r="I221" s="18">
        <f t="shared" si="30"/>
        <v>15570</v>
      </c>
      <c r="J221" s="18">
        <f t="shared" si="31"/>
        <v>3892.5</v>
      </c>
      <c r="K221" s="18">
        <f t="shared" si="32"/>
        <v>5838.75</v>
      </c>
      <c r="L221" s="17">
        <f t="shared" si="33"/>
        <v>7.9772289587786988E-4</v>
      </c>
      <c r="M221" s="16">
        <f t="shared" si="34"/>
        <v>13960.150677862723</v>
      </c>
      <c r="N221" s="18">
        <f t="shared" si="29"/>
        <v>3892.5</v>
      </c>
      <c r="O221" s="16">
        <v>3.586422781724528</v>
      </c>
      <c r="P221" s="16">
        <f t="shared" si="35"/>
        <v>13960.15</v>
      </c>
      <c r="Q221" s="41"/>
      <c r="R221" s="58">
        <v>2142.89</v>
      </c>
      <c r="S221" s="58">
        <v>0</v>
      </c>
      <c r="T221" s="58">
        <v>0</v>
      </c>
      <c r="U221" s="58">
        <v>0</v>
      </c>
      <c r="V221" s="58">
        <v>0</v>
      </c>
      <c r="W221" s="58">
        <v>0</v>
      </c>
      <c r="X221" s="58">
        <v>0</v>
      </c>
      <c r="Y221" s="58">
        <v>0</v>
      </c>
      <c r="Z221" s="58">
        <v>3706.57</v>
      </c>
      <c r="AA221" s="58">
        <v>5371.56</v>
      </c>
      <c r="AB221" s="58">
        <v>0</v>
      </c>
      <c r="AC221" s="58">
        <v>0</v>
      </c>
      <c r="AD221" s="58">
        <v>663.49</v>
      </c>
      <c r="AE221" s="58">
        <v>1521.54</v>
      </c>
      <c r="AF221" s="58">
        <v>554.1</v>
      </c>
      <c r="AG221" s="41">
        <f t="shared" si="36"/>
        <v>13960.15</v>
      </c>
      <c r="AI221" s="41">
        <v>0</v>
      </c>
    </row>
    <row r="222" spans="1:35" x14ac:dyDescent="0.3">
      <c r="A222" s="57" t="s">
        <v>498</v>
      </c>
      <c r="B222" s="23">
        <v>6002521</v>
      </c>
      <c r="C222" s="22">
        <v>145122</v>
      </c>
      <c r="D222" s="54">
        <v>5</v>
      </c>
      <c r="E222" s="56">
        <v>3.5</v>
      </c>
      <c r="F222" s="54">
        <v>1668</v>
      </c>
      <c r="G222" s="54">
        <v>10030</v>
      </c>
      <c r="H222" s="54">
        <v>616</v>
      </c>
      <c r="I222" s="54">
        <f t="shared" si="30"/>
        <v>12314</v>
      </c>
      <c r="J222" s="54">
        <f t="shared" si="31"/>
        <v>3078.5</v>
      </c>
      <c r="K222" s="54">
        <f t="shared" si="32"/>
        <v>10774.75</v>
      </c>
      <c r="L222" s="55">
        <f t="shared" si="33"/>
        <v>1.4721070044718611E-3</v>
      </c>
      <c r="M222" s="53">
        <f t="shared" si="34"/>
        <v>25761.872578257568</v>
      </c>
      <c r="N222" s="54">
        <f t="shared" si="29"/>
        <v>3078.5</v>
      </c>
      <c r="O222" s="53">
        <v>8.3683198240239083</v>
      </c>
      <c r="P222" s="53">
        <f t="shared" si="35"/>
        <v>25761.87</v>
      </c>
      <c r="Q222" s="41"/>
      <c r="R222" s="52">
        <v>3489.5999999999985</v>
      </c>
      <c r="S222" s="52">
        <v>0</v>
      </c>
      <c r="T222" s="52">
        <v>989.55</v>
      </c>
      <c r="U222" s="52">
        <v>0</v>
      </c>
      <c r="V222" s="52">
        <v>0</v>
      </c>
      <c r="W222" s="52">
        <v>0</v>
      </c>
      <c r="X222" s="52">
        <v>299.17</v>
      </c>
      <c r="Y222" s="52">
        <v>0</v>
      </c>
      <c r="Z222" s="52">
        <v>0</v>
      </c>
      <c r="AA222" s="52">
        <v>18370.55</v>
      </c>
      <c r="AB222" s="52">
        <v>746.87</v>
      </c>
      <c r="AC222" s="52">
        <v>0</v>
      </c>
      <c r="AD222" s="52">
        <v>33.47</v>
      </c>
      <c r="AE222" s="52">
        <v>1832.66</v>
      </c>
      <c r="AF222" s="52">
        <v>0</v>
      </c>
      <c r="AG222" s="51">
        <f t="shared" si="36"/>
        <v>25761.87</v>
      </c>
      <c r="AI222" s="41">
        <v>9.9999999983992893E-3</v>
      </c>
    </row>
    <row r="223" spans="1:35" x14ac:dyDescent="0.3">
      <c r="A223" s="2" t="s">
        <v>497</v>
      </c>
      <c r="B223" s="3">
        <v>6002539</v>
      </c>
      <c r="C223" s="1">
        <v>145247</v>
      </c>
      <c r="D223" s="18">
        <v>4</v>
      </c>
      <c r="E223" s="59">
        <v>2.5</v>
      </c>
      <c r="F223" s="18">
        <v>1651</v>
      </c>
      <c r="G223" s="18">
        <v>14222</v>
      </c>
      <c r="H223" s="18">
        <v>15.96</v>
      </c>
      <c r="I223" s="18">
        <f t="shared" si="30"/>
        <v>15888.96</v>
      </c>
      <c r="J223" s="18">
        <f t="shared" si="31"/>
        <v>3972.24</v>
      </c>
      <c r="K223" s="18">
        <f t="shared" si="32"/>
        <v>9930.5999999999985</v>
      </c>
      <c r="L223" s="17">
        <f t="shared" si="33"/>
        <v>1.356774479093089E-3</v>
      </c>
      <c r="M223" s="16">
        <f t="shared" si="34"/>
        <v>23743.553384129056</v>
      </c>
      <c r="N223" s="18">
        <f t="shared" si="29"/>
        <v>3972.24</v>
      </c>
      <c r="O223" s="16">
        <v>5.9773713028742117</v>
      </c>
      <c r="P223" s="16">
        <f t="shared" si="35"/>
        <v>23743.55</v>
      </c>
      <c r="Q223" s="41"/>
      <c r="R223" s="58">
        <v>2467.1499999999978</v>
      </c>
      <c r="S223" s="58">
        <v>0</v>
      </c>
      <c r="T223" s="58">
        <v>0</v>
      </c>
      <c r="U223" s="58">
        <v>0</v>
      </c>
      <c r="V223" s="58">
        <v>0</v>
      </c>
      <c r="W223" s="58">
        <v>0</v>
      </c>
      <c r="X223" s="58">
        <v>0</v>
      </c>
      <c r="Y223" s="58">
        <v>23.85</v>
      </c>
      <c r="Z223" s="58">
        <v>4692.24</v>
      </c>
      <c r="AA223" s="58">
        <v>6482.46</v>
      </c>
      <c r="AB223" s="58">
        <v>0</v>
      </c>
      <c r="AC223" s="58">
        <v>0</v>
      </c>
      <c r="AD223" s="58">
        <v>1117.77</v>
      </c>
      <c r="AE223" s="58">
        <v>8159.11</v>
      </c>
      <c r="AF223" s="58">
        <v>800.97</v>
      </c>
      <c r="AG223" s="41">
        <f t="shared" si="36"/>
        <v>23743.55</v>
      </c>
      <c r="AI223" s="41">
        <v>-1.0000000002037268E-2</v>
      </c>
    </row>
    <row r="224" spans="1:35" x14ac:dyDescent="0.3">
      <c r="A224" s="2" t="s">
        <v>496</v>
      </c>
      <c r="B224" s="3">
        <v>6002612</v>
      </c>
      <c r="C224" s="1">
        <v>145050</v>
      </c>
      <c r="D224" s="18">
        <v>5</v>
      </c>
      <c r="E224" s="59">
        <v>3.5</v>
      </c>
      <c r="F224" s="18">
        <v>11667</v>
      </c>
      <c r="G224" s="18">
        <v>57132</v>
      </c>
      <c r="H224" s="18">
        <v>3250.8</v>
      </c>
      <c r="I224" s="18">
        <f t="shared" si="30"/>
        <v>72049.8</v>
      </c>
      <c r="J224" s="18">
        <f t="shared" si="31"/>
        <v>18012.45</v>
      </c>
      <c r="K224" s="18">
        <f t="shared" si="32"/>
        <v>63043.575000000004</v>
      </c>
      <c r="L224" s="17">
        <f t="shared" si="33"/>
        <v>8.6133681379565296E-3</v>
      </c>
      <c r="M224" s="16">
        <f t="shared" si="34"/>
        <v>150733.94241423928</v>
      </c>
      <c r="N224" s="18">
        <f t="shared" si="29"/>
        <v>18012.45</v>
      </c>
      <c r="O224" s="16">
        <v>8.3683198240239083</v>
      </c>
      <c r="P224" s="16">
        <f t="shared" si="35"/>
        <v>150733.94</v>
      </c>
      <c r="Q224" s="41"/>
      <c r="R224" s="58">
        <v>24408.3</v>
      </c>
      <c r="S224" s="58">
        <v>644.95000000000005</v>
      </c>
      <c r="T224" s="58">
        <v>3024.39</v>
      </c>
      <c r="U224" s="58">
        <v>0</v>
      </c>
      <c r="V224" s="58">
        <v>205.61</v>
      </c>
      <c r="W224" s="58">
        <v>0</v>
      </c>
      <c r="X224" s="58">
        <v>2925.98</v>
      </c>
      <c r="Y224" s="58">
        <v>0</v>
      </c>
      <c r="Z224" s="58">
        <v>441.43</v>
      </c>
      <c r="AA224" s="58">
        <v>86107.92</v>
      </c>
      <c r="AB224" s="58">
        <v>0</v>
      </c>
      <c r="AC224" s="58">
        <v>0</v>
      </c>
      <c r="AD224" s="58">
        <v>5901.76</v>
      </c>
      <c r="AE224" s="58">
        <v>25713.75</v>
      </c>
      <c r="AF224" s="58">
        <v>1359.85</v>
      </c>
      <c r="AG224" s="41">
        <f t="shared" si="36"/>
        <v>150733.94</v>
      </c>
      <c r="AI224" s="41">
        <v>0</v>
      </c>
    </row>
    <row r="225" spans="1:35" x14ac:dyDescent="0.3">
      <c r="A225" s="2" t="s">
        <v>495</v>
      </c>
      <c r="B225" s="3">
        <v>6002943</v>
      </c>
      <c r="C225" s="1">
        <v>145008</v>
      </c>
      <c r="D225" s="18">
        <v>2</v>
      </c>
      <c r="E225" s="59">
        <v>0.75</v>
      </c>
      <c r="F225" s="18">
        <v>3296</v>
      </c>
      <c r="G225" s="18">
        <v>9825</v>
      </c>
      <c r="H225" s="18">
        <v>10.08</v>
      </c>
      <c r="I225" s="18">
        <f t="shared" si="30"/>
        <v>13131.08</v>
      </c>
      <c r="J225" s="18">
        <f t="shared" si="31"/>
        <v>3282.77</v>
      </c>
      <c r="K225" s="18">
        <f t="shared" si="32"/>
        <v>2462.0774999999999</v>
      </c>
      <c r="L225" s="17">
        <f t="shared" si="33"/>
        <v>3.3638288900462364E-4</v>
      </c>
      <c r="M225" s="16">
        <f t="shared" si="34"/>
        <v>5886.7005575809135</v>
      </c>
      <c r="N225" s="18">
        <f t="shared" si="29"/>
        <v>3282.77</v>
      </c>
      <c r="O225" s="16">
        <v>1.7932113908622638</v>
      </c>
      <c r="P225" s="16">
        <f t="shared" si="35"/>
        <v>5886.7</v>
      </c>
      <c r="Q225" s="41"/>
      <c r="R225" s="58">
        <v>1477.61</v>
      </c>
      <c r="S225" s="58">
        <v>4.5199999999999996</v>
      </c>
      <c r="T225" s="58">
        <v>0</v>
      </c>
      <c r="U225" s="58">
        <v>0</v>
      </c>
      <c r="V225" s="58">
        <v>0</v>
      </c>
      <c r="W225" s="58">
        <v>0</v>
      </c>
      <c r="X225" s="58">
        <v>0</v>
      </c>
      <c r="Y225" s="58">
        <v>0</v>
      </c>
      <c r="Z225" s="58">
        <v>268.98</v>
      </c>
      <c r="AA225" s="58">
        <v>1300.97</v>
      </c>
      <c r="AB225" s="58">
        <v>0</v>
      </c>
      <c r="AC225" s="58">
        <v>0</v>
      </c>
      <c r="AD225" s="58">
        <v>13.9</v>
      </c>
      <c r="AE225" s="58">
        <v>2485.39</v>
      </c>
      <c r="AF225" s="58">
        <v>335.33</v>
      </c>
      <c r="AG225" s="41">
        <f t="shared" si="36"/>
        <v>5886.7</v>
      </c>
      <c r="AI225" s="41">
        <v>0</v>
      </c>
    </row>
    <row r="226" spans="1:35" x14ac:dyDescent="0.3">
      <c r="A226" s="2" t="s">
        <v>494</v>
      </c>
      <c r="B226" s="3">
        <v>6003222</v>
      </c>
      <c r="C226" s="1">
        <v>146069</v>
      </c>
      <c r="D226" s="18">
        <v>0</v>
      </c>
      <c r="E226" s="59">
        <v>0</v>
      </c>
      <c r="F226" s="18">
        <v>0</v>
      </c>
      <c r="G226" s="18">
        <v>0</v>
      </c>
      <c r="H226" s="18">
        <v>1</v>
      </c>
      <c r="I226" s="18">
        <f t="shared" si="30"/>
        <v>1</v>
      </c>
      <c r="J226" s="18">
        <f t="shared" si="31"/>
        <v>0.25</v>
      </c>
      <c r="K226" s="18">
        <f t="shared" si="32"/>
        <v>0</v>
      </c>
      <c r="L226" s="17">
        <f t="shared" si="33"/>
        <v>0</v>
      </c>
      <c r="M226" s="16">
        <f t="shared" si="34"/>
        <v>0</v>
      </c>
      <c r="N226" s="18">
        <f t="shared" si="29"/>
        <v>0.25</v>
      </c>
      <c r="O226" s="16">
        <v>0</v>
      </c>
      <c r="P226" s="16">
        <f t="shared" si="35"/>
        <v>0</v>
      </c>
      <c r="Q226" s="41"/>
      <c r="R226" s="58">
        <v>0</v>
      </c>
      <c r="S226" s="58">
        <v>0</v>
      </c>
      <c r="T226" s="58">
        <v>0</v>
      </c>
      <c r="U226" s="58">
        <v>0</v>
      </c>
      <c r="V226" s="58">
        <v>0</v>
      </c>
      <c r="W226" s="58">
        <v>0</v>
      </c>
      <c r="X226" s="58">
        <v>0</v>
      </c>
      <c r="Y226" s="58">
        <v>0</v>
      </c>
      <c r="Z226" s="58">
        <v>0</v>
      </c>
      <c r="AA226" s="58">
        <v>0</v>
      </c>
      <c r="AB226" s="58">
        <v>0</v>
      </c>
      <c r="AC226" s="58">
        <v>0</v>
      </c>
      <c r="AD226" s="58">
        <v>0</v>
      </c>
      <c r="AE226" s="58">
        <v>0</v>
      </c>
      <c r="AF226" s="58">
        <v>0</v>
      </c>
      <c r="AG226" s="41">
        <f t="shared" si="36"/>
        <v>0</v>
      </c>
      <c r="AI226" s="41">
        <v>0</v>
      </c>
    </row>
    <row r="227" spans="1:35" x14ac:dyDescent="0.3">
      <c r="A227" s="57" t="s">
        <v>493</v>
      </c>
      <c r="B227" s="23">
        <v>6007025</v>
      </c>
      <c r="C227" s="22">
        <v>145851</v>
      </c>
      <c r="D227" s="54">
        <v>1</v>
      </c>
      <c r="E227" s="56">
        <v>0</v>
      </c>
      <c r="F227" s="54">
        <v>1215</v>
      </c>
      <c r="G227" s="54">
        <v>7727</v>
      </c>
      <c r="H227" s="54">
        <v>0</v>
      </c>
      <c r="I227" s="54">
        <f t="shared" si="30"/>
        <v>8942</v>
      </c>
      <c r="J227" s="54">
        <f t="shared" si="31"/>
        <v>2235.5</v>
      </c>
      <c r="K227" s="54">
        <f t="shared" si="32"/>
        <v>0</v>
      </c>
      <c r="L227" s="55">
        <f t="shared" si="33"/>
        <v>0</v>
      </c>
      <c r="M227" s="53">
        <f t="shared" si="34"/>
        <v>0</v>
      </c>
      <c r="N227" s="54">
        <f t="shared" si="29"/>
        <v>2235.5</v>
      </c>
      <c r="O227" s="53">
        <v>0</v>
      </c>
      <c r="P227" s="53">
        <f t="shared" si="35"/>
        <v>0</v>
      </c>
      <c r="Q227" s="41"/>
      <c r="R227" s="52">
        <v>0</v>
      </c>
      <c r="S227" s="52">
        <v>0</v>
      </c>
      <c r="T227" s="52">
        <v>0</v>
      </c>
      <c r="U227" s="52">
        <v>0</v>
      </c>
      <c r="V227" s="52">
        <v>0</v>
      </c>
      <c r="W227" s="52">
        <v>0</v>
      </c>
      <c r="X227" s="52">
        <v>0</v>
      </c>
      <c r="Y227" s="52">
        <v>0</v>
      </c>
      <c r="Z227" s="52">
        <v>0</v>
      </c>
      <c r="AA227" s="52">
        <v>0</v>
      </c>
      <c r="AB227" s="52">
        <v>0</v>
      </c>
      <c r="AC227" s="52">
        <v>0</v>
      </c>
      <c r="AD227" s="52">
        <v>0</v>
      </c>
      <c r="AE227" s="52">
        <v>0</v>
      </c>
      <c r="AF227" s="52">
        <v>0</v>
      </c>
      <c r="AG227" s="51">
        <f t="shared" si="36"/>
        <v>0</v>
      </c>
      <c r="AI227" s="41">
        <v>0</v>
      </c>
    </row>
    <row r="228" spans="1:35" x14ac:dyDescent="0.3">
      <c r="A228" s="2" t="s">
        <v>492</v>
      </c>
      <c r="B228" s="3">
        <v>6009237</v>
      </c>
      <c r="C228" s="1">
        <v>146039</v>
      </c>
      <c r="D228" s="18">
        <v>1</v>
      </c>
      <c r="E228" s="59">
        <v>0</v>
      </c>
      <c r="F228" s="18">
        <v>4202</v>
      </c>
      <c r="G228" s="18">
        <v>7432</v>
      </c>
      <c r="H228" s="18">
        <v>0</v>
      </c>
      <c r="I228" s="18">
        <f t="shared" si="30"/>
        <v>11634</v>
      </c>
      <c r="J228" s="18">
        <f t="shared" si="31"/>
        <v>2908.5</v>
      </c>
      <c r="K228" s="18">
        <f t="shared" si="32"/>
        <v>0</v>
      </c>
      <c r="L228" s="17">
        <f t="shared" si="33"/>
        <v>0</v>
      </c>
      <c r="M228" s="16">
        <f t="shared" si="34"/>
        <v>0</v>
      </c>
      <c r="N228" s="18">
        <f t="shared" si="29"/>
        <v>2908.5</v>
      </c>
      <c r="O228" s="16">
        <v>0</v>
      </c>
      <c r="P228" s="16">
        <f t="shared" si="35"/>
        <v>0</v>
      </c>
      <c r="Q228" s="41"/>
      <c r="R228" s="58">
        <v>0</v>
      </c>
      <c r="S228" s="58">
        <v>0</v>
      </c>
      <c r="T228" s="58">
        <v>0</v>
      </c>
      <c r="U228" s="58">
        <v>0</v>
      </c>
      <c r="V228" s="58">
        <v>0</v>
      </c>
      <c r="W228" s="58">
        <v>0</v>
      </c>
      <c r="X228" s="58">
        <v>0</v>
      </c>
      <c r="Y228" s="58">
        <v>0</v>
      </c>
      <c r="Z228" s="58">
        <v>0</v>
      </c>
      <c r="AA228" s="58">
        <v>0</v>
      </c>
      <c r="AB228" s="58">
        <v>0</v>
      </c>
      <c r="AC228" s="58">
        <v>0</v>
      </c>
      <c r="AD228" s="58">
        <v>0</v>
      </c>
      <c r="AE228" s="58">
        <v>0</v>
      </c>
      <c r="AF228" s="58">
        <v>0</v>
      </c>
      <c r="AG228" s="41">
        <f t="shared" si="36"/>
        <v>0</v>
      </c>
      <c r="AI228" s="41">
        <v>0</v>
      </c>
    </row>
    <row r="229" spans="1:35" x14ac:dyDescent="0.3">
      <c r="A229" s="2" t="s">
        <v>491</v>
      </c>
      <c r="B229" s="3">
        <v>6002679</v>
      </c>
      <c r="C229" s="1">
        <v>145384</v>
      </c>
      <c r="D229" s="18">
        <v>4</v>
      </c>
      <c r="E229" s="59">
        <v>2.5</v>
      </c>
      <c r="F229" s="18">
        <v>1566</v>
      </c>
      <c r="G229" s="18">
        <v>7412</v>
      </c>
      <c r="H229" s="18">
        <v>0</v>
      </c>
      <c r="I229" s="18">
        <f t="shared" si="30"/>
        <v>8978</v>
      </c>
      <c r="J229" s="18">
        <f t="shared" si="31"/>
        <v>2244.5</v>
      </c>
      <c r="K229" s="18">
        <f t="shared" si="32"/>
        <v>5611.25</v>
      </c>
      <c r="L229" s="17">
        <f t="shared" si="33"/>
        <v>7.6664056510292395E-4</v>
      </c>
      <c r="M229" s="16">
        <f t="shared" si="34"/>
        <v>13416.20988930117</v>
      </c>
      <c r="N229" s="18">
        <f t="shared" si="29"/>
        <v>2244.5</v>
      </c>
      <c r="O229" s="16">
        <v>5.9773713028742117</v>
      </c>
      <c r="P229" s="16">
        <f t="shared" si="35"/>
        <v>13416.21</v>
      </c>
      <c r="Q229" s="41"/>
      <c r="R229" s="58">
        <v>2340.1499999999983</v>
      </c>
      <c r="S229" s="58">
        <v>0</v>
      </c>
      <c r="T229" s="58">
        <v>0</v>
      </c>
      <c r="U229" s="58">
        <v>0</v>
      </c>
      <c r="V229" s="58">
        <v>0</v>
      </c>
      <c r="W229" s="58">
        <v>0</v>
      </c>
      <c r="X229" s="58">
        <v>0</v>
      </c>
      <c r="Y229" s="58">
        <v>0</v>
      </c>
      <c r="Z229" s="58">
        <v>80.69</v>
      </c>
      <c r="AA229" s="58">
        <v>121.04</v>
      </c>
      <c r="AB229" s="58">
        <v>0</v>
      </c>
      <c r="AC229" s="58">
        <v>0</v>
      </c>
      <c r="AD229" s="58">
        <v>0</v>
      </c>
      <c r="AE229" s="58">
        <v>10874.33</v>
      </c>
      <c r="AF229" s="58">
        <v>0</v>
      </c>
      <c r="AG229" s="41">
        <f t="shared" si="36"/>
        <v>13416.21</v>
      </c>
      <c r="AI229" s="41">
        <v>9.9999999983992893E-3</v>
      </c>
    </row>
    <row r="230" spans="1:35" x14ac:dyDescent="0.3">
      <c r="A230" s="2" t="s">
        <v>490</v>
      </c>
      <c r="B230" s="3">
        <v>6002729</v>
      </c>
      <c r="C230" s="1">
        <v>145555</v>
      </c>
      <c r="D230" s="18">
        <v>2</v>
      </c>
      <c r="E230" s="59">
        <v>0.75</v>
      </c>
      <c r="F230" s="18">
        <v>2665</v>
      </c>
      <c r="G230" s="18">
        <v>14169</v>
      </c>
      <c r="H230" s="18">
        <v>0</v>
      </c>
      <c r="I230" s="18">
        <f t="shared" si="30"/>
        <v>16834</v>
      </c>
      <c r="J230" s="18">
        <f t="shared" si="31"/>
        <v>4208.5</v>
      </c>
      <c r="K230" s="18">
        <f t="shared" si="32"/>
        <v>3156.375</v>
      </c>
      <c r="L230" s="17">
        <f t="shared" si="33"/>
        <v>4.3124172219679066E-4</v>
      </c>
      <c r="M230" s="16">
        <f t="shared" si="34"/>
        <v>7546.7301384438369</v>
      </c>
      <c r="N230" s="18">
        <f t="shared" si="29"/>
        <v>4208.5</v>
      </c>
      <c r="O230" s="16">
        <v>1.7932113908622638</v>
      </c>
      <c r="P230" s="16">
        <f t="shared" si="35"/>
        <v>7546.73</v>
      </c>
      <c r="Q230" s="41"/>
      <c r="R230" s="58">
        <v>1194.7199999999989</v>
      </c>
      <c r="S230" s="58">
        <v>0</v>
      </c>
      <c r="T230" s="58">
        <v>0</v>
      </c>
      <c r="U230" s="58">
        <v>0</v>
      </c>
      <c r="V230" s="58">
        <v>0</v>
      </c>
      <c r="W230" s="58">
        <v>0</v>
      </c>
      <c r="X230" s="58">
        <v>0</v>
      </c>
      <c r="Y230" s="58">
        <v>0</v>
      </c>
      <c r="Z230" s="58">
        <v>1046.3399999999999</v>
      </c>
      <c r="AA230" s="58">
        <v>2507.36</v>
      </c>
      <c r="AB230" s="58">
        <v>0</v>
      </c>
      <c r="AC230" s="58">
        <v>0</v>
      </c>
      <c r="AD230" s="58">
        <v>246.12</v>
      </c>
      <c r="AE230" s="58">
        <v>2510.0500000000002</v>
      </c>
      <c r="AF230" s="58">
        <v>42.14</v>
      </c>
      <c r="AG230" s="41">
        <f t="shared" si="36"/>
        <v>7546.7299999999987</v>
      </c>
      <c r="AI230" s="41">
        <v>-1.0000000001127773E-2</v>
      </c>
    </row>
    <row r="231" spans="1:35" x14ac:dyDescent="0.3">
      <c r="A231" s="2" t="s">
        <v>489</v>
      </c>
      <c r="B231" s="3">
        <v>6009559</v>
      </c>
      <c r="C231" s="1">
        <v>145514</v>
      </c>
      <c r="D231" s="18">
        <v>1</v>
      </c>
      <c r="E231" s="59">
        <v>0</v>
      </c>
      <c r="F231" s="18">
        <v>706</v>
      </c>
      <c r="G231" s="18">
        <v>5847</v>
      </c>
      <c r="H231" s="18">
        <v>0</v>
      </c>
      <c r="I231" s="18">
        <f t="shared" si="30"/>
        <v>6553</v>
      </c>
      <c r="J231" s="18">
        <f t="shared" si="31"/>
        <v>1638.25</v>
      </c>
      <c r="K231" s="18">
        <f t="shared" si="32"/>
        <v>0</v>
      </c>
      <c r="L231" s="17">
        <f t="shared" si="33"/>
        <v>0</v>
      </c>
      <c r="M231" s="16">
        <f t="shared" si="34"/>
        <v>0</v>
      </c>
      <c r="N231" s="18">
        <f t="shared" si="29"/>
        <v>1638.25</v>
      </c>
      <c r="O231" s="16">
        <v>0</v>
      </c>
      <c r="P231" s="16">
        <f t="shared" si="35"/>
        <v>0</v>
      </c>
      <c r="Q231" s="41"/>
      <c r="R231" s="58">
        <v>0</v>
      </c>
      <c r="S231" s="58">
        <v>0</v>
      </c>
      <c r="T231" s="58">
        <v>0</v>
      </c>
      <c r="U231" s="58">
        <v>0</v>
      </c>
      <c r="V231" s="58">
        <v>0</v>
      </c>
      <c r="W231" s="58">
        <v>0</v>
      </c>
      <c r="X231" s="58">
        <v>0</v>
      </c>
      <c r="Y231" s="58">
        <v>0</v>
      </c>
      <c r="Z231" s="58">
        <v>0</v>
      </c>
      <c r="AA231" s="58">
        <v>0</v>
      </c>
      <c r="AB231" s="58">
        <v>0</v>
      </c>
      <c r="AC231" s="58">
        <v>0</v>
      </c>
      <c r="AD231" s="58">
        <v>0</v>
      </c>
      <c r="AE231" s="58">
        <v>0</v>
      </c>
      <c r="AF231" s="58">
        <v>0</v>
      </c>
      <c r="AG231" s="41">
        <f t="shared" si="36"/>
        <v>0</v>
      </c>
      <c r="AI231" s="41">
        <v>0</v>
      </c>
    </row>
    <row r="232" spans="1:35" x14ac:dyDescent="0.3">
      <c r="A232" s="57" t="s">
        <v>488</v>
      </c>
      <c r="B232" s="23">
        <v>6002745</v>
      </c>
      <c r="C232" s="22">
        <v>146097</v>
      </c>
      <c r="D232" s="54">
        <v>5</v>
      </c>
      <c r="E232" s="56">
        <v>3.5</v>
      </c>
      <c r="F232" s="54">
        <v>3141</v>
      </c>
      <c r="G232" s="54">
        <v>20991</v>
      </c>
      <c r="H232" s="54">
        <v>0</v>
      </c>
      <c r="I232" s="54">
        <f t="shared" si="30"/>
        <v>24132</v>
      </c>
      <c r="J232" s="54">
        <f t="shared" si="31"/>
        <v>6033</v>
      </c>
      <c r="K232" s="54">
        <f t="shared" si="32"/>
        <v>21115.5</v>
      </c>
      <c r="L232" s="55">
        <f t="shared" si="33"/>
        <v>2.88491848561921E-3</v>
      </c>
      <c r="M232" s="53">
        <f t="shared" si="34"/>
        <v>50486.073498336176</v>
      </c>
      <c r="N232" s="54">
        <f t="shared" si="29"/>
        <v>6033</v>
      </c>
      <c r="O232" s="53">
        <v>8.3683198240239083</v>
      </c>
      <c r="P232" s="53">
        <f t="shared" si="35"/>
        <v>50486.07</v>
      </c>
      <c r="Q232" s="41"/>
      <c r="R232" s="52">
        <v>6571.2300000000023</v>
      </c>
      <c r="S232" s="52">
        <v>0</v>
      </c>
      <c r="T232" s="52">
        <v>0</v>
      </c>
      <c r="U232" s="52">
        <v>0</v>
      </c>
      <c r="V232" s="52">
        <v>0</v>
      </c>
      <c r="W232" s="52">
        <v>0</v>
      </c>
      <c r="X232" s="52">
        <v>0</v>
      </c>
      <c r="Y232" s="52">
        <v>0</v>
      </c>
      <c r="Z232" s="52">
        <v>35540.25</v>
      </c>
      <c r="AA232" s="52">
        <v>0</v>
      </c>
      <c r="AB232" s="52">
        <v>0</v>
      </c>
      <c r="AC232" s="52">
        <v>0</v>
      </c>
      <c r="AD232" s="52">
        <v>4941.49</v>
      </c>
      <c r="AE232" s="52">
        <v>2876.61</v>
      </c>
      <c r="AF232" s="52">
        <v>556.49</v>
      </c>
      <c r="AG232" s="51">
        <f t="shared" si="36"/>
        <v>50486.07</v>
      </c>
      <c r="AI232" s="41">
        <v>1.0000000002037268E-2</v>
      </c>
    </row>
    <row r="233" spans="1:35" x14ac:dyDescent="0.3">
      <c r="A233" s="2" t="s">
        <v>487</v>
      </c>
      <c r="B233" s="3">
        <v>6003248</v>
      </c>
      <c r="C233" s="1">
        <v>145890</v>
      </c>
      <c r="D233" s="18">
        <v>1</v>
      </c>
      <c r="E233" s="59">
        <v>0</v>
      </c>
      <c r="F233" s="18">
        <v>1981</v>
      </c>
      <c r="G233" s="18">
        <v>12774</v>
      </c>
      <c r="H233" s="18">
        <v>0</v>
      </c>
      <c r="I233" s="18">
        <f t="shared" si="30"/>
        <v>14755</v>
      </c>
      <c r="J233" s="18">
        <f t="shared" si="31"/>
        <v>3688.75</v>
      </c>
      <c r="K233" s="18">
        <f t="shared" si="32"/>
        <v>0</v>
      </c>
      <c r="L233" s="17">
        <f t="shared" si="33"/>
        <v>0</v>
      </c>
      <c r="M233" s="16">
        <f t="shared" si="34"/>
        <v>0</v>
      </c>
      <c r="N233" s="18">
        <f t="shared" si="29"/>
        <v>3688.75</v>
      </c>
      <c r="O233" s="16">
        <v>0</v>
      </c>
      <c r="P233" s="16">
        <f t="shared" si="35"/>
        <v>0</v>
      </c>
      <c r="Q233" s="41"/>
      <c r="R233" s="58">
        <v>0</v>
      </c>
      <c r="S233" s="58">
        <v>0</v>
      </c>
      <c r="T233" s="58">
        <v>0</v>
      </c>
      <c r="U233" s="58">
        <v>0</v>
      </c>
      <c r="V233" s="58">
        <v>0</v>
      </c>
      <c r="W233" s="58">
        <v>0</v>
      </c>
      <c r="X233" s="58">
        <v>0</v>
      </c>
      <c r="Y233" s="58">
        <v>0</v>
      </c>
      <c r="Z233" s="58">
        <v>0</v>
      </c>
      <c r="AA233" s="58">
        <v>0</v>
      </c>
      <c r="AB233" s="58">
        <v>0</v>
      </c>
      <c r="AC233" s="58">
        <v>0</v>
      </c>
      <c r="AD233" s="58">
        <v>0</v>
      </c>
      <c r="AE233" s="58">
        <v>0</v>
      </c>
      <c r="AF233" s="58">
        <v>0</v>
      </c>
      <c r="AG233" s="41">
        <f t="shared" si="36"/>
        <v>0</v>
      </c>
      <c r="AI233" s="41">
        <v>0</v>
      </c>
    </row>
    <row r="234" spans="1:35" x14ac:dyDescent="0.3">
      <c r="A234" s="2" t="s">
        <v>486</v>
      </c>
      <c r="B234" s="3">
        <v>6003594</v>
      </c>
      <c r="C234" s="1">
        <v>145484</v>
      </c>
      <c r="D234" s="18">
        <v>3</v>
      </c>
      <c r="E234" s="59">
        <v>1.5</v>
      </c>
      <c r="F234" s="18">
        <v>9743</v>
      </c>
      <c r="G234" s="18">
        <v>51759</v>
      </c>
      <c r="H234" s="18">
        <v>3624.6</v>
      </c>
      <c r="I234" s="18">
        <f t="shared" si="30"/>
        <v>65126.6</v>
      </c>
      <c r="J234" s="18">
        <f t="shared" si="31"/>
        <v>16281.65</v>
      </c>
      <c r="K234" s="18">
        <f t="shared" si="32"/>
        <v>24422.474999999999</v>
      </c>
      <c r="L234" s="17">
        <f t="shared" si="33"/>
        <v>3.3367360276608657E-3</v>
      </c>
      <c r="M234" s="16">
        <f t="shared" si="34"/>
        <v>58392.88048406515</v>
      </c>
      <c r="N234" s="18">
        <f t="shared" si="29"/>
        <v>16281.65</v>
      </c>
      <c r="O234" s="16">
        <v>3.586422781724528</v>
      </c>
      <c r="P234" s="16">
        <f t="shared" si="35"/>
        <v>58392.88</v>
      </c>
      <c r="Q234" s="41"/>
      <c r="R234" s="58">
        <v>8735.6299999999992</v>
      </c>
      <c r="S234" s="58">
        <v>870.64</v>
      </c>
      <c r="T234" s="58">
        <v>594.99</v>
      </c>
      <c r="U234" s="58">
        <v>0</v>
      </c>
      <c r="V234" s="58">
        <v>450.38</v>
      </c>
      <c r="W234" s="58">
        <v>167.2</v>
      </c>
      <c r="X234" s="58">
        <v>1064.95</v>
      </c>
      <c r="Y234" s="58">
        <v>101.68</v>
      </c>
      <c r="Z234" s="58">
        <v>8177.94</v>
      </c>
      <c r="AA234" s="58">
        <v>8186.01</v>
      </c>
      <c r="AB234" s="58">
        <v>8731.15</v>
      </c>
      <c r="AC234" s="58">
        <v>0</v>
      </c>
      <c r="AD234" s="58">
        <v>1832.66</v>
      </c>
      <c r="AE234" s="58">
        <v>16833.77</v>
      </c>
      <c r="AF234" s="58">
        <v>2645.88</v>
      </c>
      <c r="AG234" s="41">
        <f t="shared" si="36"/>
        <v>58392.88</v>
      </c>
      <c r="AI234" s="41">
        <v>0</v>
      </c>
    </row>
    <row r="235" spans="1:35" x14ac:dyDescent="0.3">
      <c r="A235" s="2" t="s">
        <v>485</v>
      </c>
      <c r="B235" s="3">
        <v>6005904</v>
      </c>
      <c r="C235" s="1">
        <v>145967</v>
      </c>
      <c r="D235" s="18">
        <v>1</v>
      </c>
      <c r="E235" s="59">
        <v>0</v>
      </c>
      <c r="F235" s="18">
        <v>6595</v>
      </c>
      <c r="G235" s="18">
        <v>16218</v>
      </c>
      <c r="H235" s="18">
        <v>8647.7999999999993</v>
      </c>
      <c r="I235" s="18">
        <f t="shared" si="30"/>
        <v>31460.799999999999</v>
      </c>
      <c r="J235" s="18">
        <f t="shared" si="31"/>
        <v>7865.2</v>
      </c>
      <c r="K235" s="18">
        <f t="shared" si="32"/>
        <v>0</v>
      </c>
      <c r="L235" s="17">
        <f t="shared" si="33"/>
        <v>0</v>
      </c>
      <c r="M235" s="16">
        <f t="shared" si="34"/>
        <v>0</v>
      </c>
      <c r="N235" s="18">
        <f t="shared" si="29"/>
        <v>7865.2</v>
      </c>
      <c r="O235" s="16">
        <v>0</v>
      </c>
      <c r="P235" s="16">
        <f t="shared" si="35"/>
        <v>0</v>
      </c>
      <c r="Q235" s="41"/>
      <c r="R235" s="58">
        <v>0</v>
      </c>
      <c r="S235" s="58">
        <v>0</v>
      </c>
      <c r="T235" s="58">
        <v>0</v>
      </c>
      <c r="U235" s="58">
        <v>0</v>
      </c>
      <c r="V235" s="58">
        <v>0</v>
      </c>
      <c r="W235" s="58">
        <v>0</v>
      </c>
      <c r="X235" s="58">
        <v>0</v>
      </c>
      <c r="Y235" s="58">
        <v>0</v>
      </c>
      <c r="Z235" s="58">
        <v>0</v>
      </c>
      <c r="AA235" s="58">
        <v>0</v>
      </c>
      <c r="AB235" s="58">
        <v>0</v>
      </c>
      <c r="AC235" s="58">
        <v>0</v>
      </c>
      <c r="AD235" s="58">
        <v>0</v>
      </c>
      <c r="AE235" s="58">
        <v>0</v>
      </c>
      <c r="AF235" s="58">
        <v>0</v>
      </c>
      <c r="AG235" s="41">
        <f t="shared" si="36"/>
        <v>0</v>
      </c>
      <c r="AI235" s="41">
        <v>0</v>
      </c>
    </row>
    <row r="236" spans="1:35" x14ac:dyDescent="0.3">
      <c r="A236" s="2" t="s">
        <v>484</v>
      </c>
      <c r="B236" s="3">
        <v>6002851</v>
      </c>
      <c r="C236" s="1">
        <v>145415</v>
      </c>
      <c r="D236" s="18">
        <v>5</v>
      </c>
      <c r="E236" s="59">
        <v>3.5</v>
      </c>
      <c r="F236" s="18">
        <v>3350</v>
      </c>
      <c r="G236" s="18">
        <v>16595</v>
      </c>
      <c r="H236" s="18">
        <v>749.28</v>
      </c>
      <c r="I236" s="18">
        <f t="shared" si="30"/>
        <v>20694.28</v>
      </c>
      <c r="J236" s="18">
        <f t="shared" si="31"/>
        <v>5173.57</v>
      </c>
      <c r="K236" s="18">
        <f t="shared" si="32"/>
        <v>18107.494999999999</v>
      </c>
      <c r="L236" s="17">
        <f t="shared" si="33"/>
        <v>2.473947908112875E-3</v>
      </c>
      <c r="M236" s="16">
        <f t="shared" si="34"/>
        <v>43294.088391975311</v>
      </c>
      <c r="N236" s="18">
        <f t="shared" si="29"/>
        <v>5173.57</v>
      </c>
      <c r="O236" s="16">
        <v>8.3683198240239083</v>
      </c>
      <c r="P236" s="16">
        <f t="shared" si="35"/>
        <v>43294.09</v>
      </c>
      <c r="Q236" s="41"/>
      <c r="R236" s="58">
        <v>7008.4599999999982</v>
      </c>
      <c r="S236" s="58">
        <v>326.87</v>
      </c>
      <c r="T236" s="58">
        <v>219.67</v>
      </c>
      <c r="U236" s="58">
        <v>0</v>
      </c>
      <c r="V236" s="58">
        <v>671.31</v>
      </c>
      <c r="W236" s="58">
        <v>0</v>
      </c>
      <c r="X236" s="58">
        <v>349.71</v>
      </c>
      <c r="Y236" s="58">
        <v>0</v>
      </c>
      <c r="Z236" s="58">
        <v>8203.0499999999993</v>
      </c>
      <c r="AA236" s="58">
        <v>7479.19</v>
      </c>
      <c r="AB236" s="58">
        <v>3564.9</v>
      </c>
      <c r="AC236" s="58">
        <v>0</v>
      </c>
      <c r="AD236" s="58">
        <v>1512.57</v>
      </c>
      <c r="AE236" s="58">
        <v>11085.93</v>
      </c>
      <c r="AF236" s="58">
        <v>2872.43</v>
      </c>
      <c r="AG236" s="41">
        <f t="shared" si="36"/>
        <v>43294.09</v>
      </c>
      <c r="AI236" s="41">
        <v>-1.0000000002037268E-2</v>
      </c>
    </row>
    <row r="237" spans="1:35" x14ac:dyDescent="0.3">
      <c r="A237" s="57" t="s">
        <v>483</v>
      </c>
      <c r="B237" s="23">
        <v>6006191</v>
      </c>
      <c r="C237" s="22">
        <v>145662</v>
      </c>
      <c r="D237" s="54">
        <v>3</v>
      </c>
      <c r="E237" s="56">
        <v>1.5</v>
      </c>
      <c r="F237" s="54">
        <v>12440</v>
      </c>
      <c r="G237" s="54">
        <v>38530</v>
      </c>
      <c r="H237" s="54">
        <v>1950.48</v>
      </c>
      <c r="I237" s="54">
        <f t="shared" si="30"/>
        <v>52920.480000000003</v>
      </c>
      <c r="J237" s="54">
        <f t="shared" si="31"/>
        <v>13230.12</v>
      </c>
      <c r="K237" s="54">
        <f t="shared" si="32"/>
        <v>19845.18</v>
      </c>
      <c r="L237" s="55">
        <f t="shared" si="33"/>
        <v>2.7113602155971034E-3</v>
      </c>
      <c r="M237" s="53">
        <f t="shared" si="34"/>
        <v>47448.803772949308</v>
      </c>
      <c r="N237" s="54">
        <f t="shared" si="29"/>
        <v>13230.12</v>
      </c>
      <c r="O237" s="53">
        <v>3.586422781724528</v>
      </c>
      <c r="P237" s="53">
        <f t="shared" si="35"/>
        <v>47448.800000000003</v>
      </c>
      <c r="Q237" s="41"/>
      <c r="R237" s="52">
        <v>11153.77</v>
      </c>
      <c r="S237" s="52">
        <v>811.89</v>
      </c>
      <c r="T237" s="52">
        <v>110.71</v>
      </c>
      <c r="U237" s="52">
        <v>0</v>
      </c>
      <c r="V237" s="52">
        <v>135.57</v>
      </c>
      <c r="W237" s="52">
        <v>69.290000000000006</v>
      </c>
      <c r="X237" s="52">
        <v>621.35</v>
      </c>
      <c r="Y237" s="52">
        <v>0</v>
      </c>
      <c r="Z237" s="52">
        <v>3870.65</v>
      </c>
      <c r="AA237" s="52">
        <v>4910.71</v>
      </c>
      <c r="AB237" s="52">
        <v>5849.46</v>
      </c>
      <c r="AC237" s="52">
        <v>0</v>
      </c>
      <c r="AD237" s="52">
        <v>1023.92</v>
      </c>
      <c r="AE237" s="52">
        <v>13226.73</v>
      </c>
      <c r="AF237" s="52">
        <v>5664.75</v>
      </c>
      <c r="AG237" s="51">
        <f t="shared" si="36"/>
        <v>47448.799999999996</v>
      </c>
      <c r="AI237" s="41">
        <v>0</v>
      </c>
    </row>
    <row r="238" spans="1:35" x14ac:dyDescent="0.3">
      <c r="A238" s="2" t="s">
        <v>482</v>
      </c>
      <c r="B238" s="3">
        <v>6003214</v>
      </c>
      <c r="C238" s="1">
        <v>145630</v>
      </c>
      <c r="D238" s="18">
        <v>4</v>
      </c>
      <c r="E238" s="59">
        <v>2.5</v>
      </c>
      <c r="F238" s="18">
        <v>9497</v>
      </c>
      <c r="G238" s="18">
        <v>17627</v>
      </c>
      <c r="H238" s="18">
        <v>3974.88</v>
      </c>
      <c r="I238" s="18">
        <f t="shared" si="30"/>
        <v>31098.880000000001</v>
      </c>
      <c r="J238" s="18">
        <f t="shared" si="31"/>
        <v>7774.72</v>
      </c>
      <c r="K238" s="18">
        <f t="shared" si="32"/>
        <v>19436.8</v>
      </c>
      <c r="L238" s="17">
        <f t="shared" si="33"/>
        <v>2.6555650409075542E-3</v>
      </c>
      <c r="M238" s="16">
        <f t="shared" si="34"/>
        <v>46472.388215882202</v>
      </c>
      <c r="N238" s="18">
        <f t="shared" si="29"/>
        <v>7774.72</v>
      </c>
      <c r="O238" s="16">
        <v>5.9773713028742117</v>
      </c>
      <c r="P238" s="16">
        <f t="shared" si="35"/>
        <v>46472.39</v>
      </c>
      <c r="Q238" s="41"/>
      <c r="R238" s="58">
        <v>14191.78999999999</v>
      </c>
      <c r="S238" s="58">
        <v>987.88</v>
      </c>
      <c r="T238" s="58">
        <v>636.41</v>
      </c>
      <c r="U238" s="58">
        <v>0</v>
      </c>
      <c r="V238" s="58">
        <v>2194.17</v>
      </c>
      <c r="W238" s="58">
        <v>445.61</v>
      </c>
      <c r="X238" s="58">
        <v>1675.76</v>
      </c>
      <c r="Y238" s="58">
        <v>0</v>
      </c>
      <c r="Z238" s="58">
        <v>7113.07</v>
      </c>
      <c r="AA238" s="58">
        <v>5674.02</v>
      </c>
      <c r="AB238" s="58">
        <v>2712.23</v>
      </c>
      <c r="AC238" s="58">
        <v>0</v>
      </c>
      <c r="AD238" s="58">
        <v>657.51</v>
      </c>
      <c r="AE238" s="58">
        <v>7223.65</v>
      </c>
      <c r="AF238" s="58">
        <v>2960.29</v>
      </c>
      <c r="AG238" s="41">
        <f t="shared" si="36"/>
        <v>46472.39</v>
      </c>
      <c r="AI238" s="41">
        <v>1.9999999989522621E-2</v>
      </c>
    </row>
    <row r="239" spans="1:35" x14ac:dyDescent="0.3">
      <c r="A239" s="2" t="s">
        <v>481</v>
      </c>
      <c r="B239" s="3">
        <v>6003586</v>
      </c>
      <c r="C239" s="1">
        <v>145171</v>
      </c>
      <c r="D239" s="18">
        <v>5</v>
      </c>
      <c r="E239" s="59">
        <v>3.5</v>
      </c>
      <c r="F239" s="18">
        <v>7657</v>
      </c>
      <c r="G239" s="18">
        <v>57470</v>
      </c>
      <c r="H239" s="18">
        <v>2372</v>
      </c>
      <c r="I239" s="18">
        <f t="shared" si="30"/>
        <v>67499</v>
      </c>
      <c r="J239" s="18">
        <f t="shared" si="31"/>
        <v>16874.75</v>
      </c>
      <c r="K239" s="18">
        <f t="shared" si="32"/>
        <v>59061.625</v>
      </c>
      <c r="L239" s="17">
        <f t="shared" si="33"/>
        <v>8.069331711454129E-3</v>
      </c>
      <c r="M239" s="16">
        <f t="shared" si="34"/>
        <v>141213.30495044726</v>
      </c>
      <c r="N239" s="18">
        <f t="shared" si="29"/>
        <v>16874.75</v>
      </c>
      <c r="O239" s="16">
        <v>8.3683198240239083</v>
      </c>
      <c r="P239" s="16">
        <f t="shared" si="35"/>
        <v>141213.29999999999</v>
      </c>
      <c r="Q239" s="41"/>
      <c r="R239" s="58">
        <v>16019.039999999981</v>
      </c>
      <c r="S239" s="58">
        <v>2119.2800000000002</v>
      </c>
      <c r="T239" s="58">
        <v>1510.48</v>
      </c>
      <c r="U239" s="58">
        <v>0</v>
      </c>
      <c r="V239" s="58">
        <v>309.63</v>
      </c>
      <c r="W239" s="58">
        <v>217.58</v>
      </c>
      <c r="X239" s="58">
        <v>805.45</v>
      </c>
      <c r="Y239" s="58">
        <v>0</v>
      </c>
      <c r="Z239" s="58">
        <v>25910.41</v>
      </c>
      <c r="AA239" s="58">
        <v>33331.019999999997</v>
      </c>
      <c r="AB239" s="58">
        <v>4885.01</v>
      </c>
      <c r="AC239" s="58">
        <v>0</v>
      </c>
      <c r="AD239" s="58">
        <v>5652.8</v>
      </c>
      <c r="AE239" s="58">
        <v>39657.47</v>
      </c>
      <c r="AF239" s="58">
        <v>10795.13</v>
      </c>
      <c r="AG239" s="41">
        <f t="shared" si="36"/>
        <v>141213.29999999999</v>
      </c>
      <c r="AI239" s="41">
        <v>-2.0000000018626451E-2</v>
      </c>
    </row>
    <row r="240" spans="1:35" x14ac:dyDescent="0.3">
      <c r="A240" s="2" t="s">
        <v>480</v>
      </c>
      <c r="B240" s="3">
        <v>6001119</v>
      </c>
      <c r="C240" s="1">
        <v>145304</v>
      </c>
      <c r="D240" s="18">
        <v>5</v>
      </c>
      <c r="E240" s="59">
        <v>3.5</v>
      </c>
      <c r="F240" s="18">
        <v>5799</v>
      </c>
      <c r="G240" s="18">
        <v>24093</v>
      </c>
      <c r="H240" s="18">
        <v>743.4</v>
      </c>
      <c r="I240" s="18">
        <f t="shared" si="30"/>
        <v>30635.4</v>
      </c>
      <c r="J240" s="18">
        <f t="shared" si="31"/>
        <v>7658.85</v>
      </c>
      <c r="K240" s="18">
        <f t="shared" si="32"/>
        <v>26805.975000000002</v>
      </c>
      <c r="L240" s="17">
        <f t="shared" si="33"/>
        <v>3.6623832162414535E-3</v>
      </c>
      <c r="M240" s="16">
        <f t="shared" si="34"/>
        <v>64091.706284225438</v>
      </c>
      <c r="N240" s="18">
        <f t="shared" si="29"/>
        <v>7658.85</v>
      </c>
      <c r="O240" s="16">
        <v>8.3683198240239083</v>
      </c>
      <c r="P240" s="16">
        <f t="shared" si="35"/>
        <v>64091.71</v>
      </c>
      <c r="Q240" s="41"/>
      <c r="R240" s="58">
        <v>12131.97</v>
      </c>
      <c r="S240" s="58">
        <v>0</v>
      </c>
      <c r="T240" s="58">
        <v>476.24</v>
      </c>
      <c r="U240" s="58">
        <v>0</v>
      </c>
      <c r="V240" s="58">
        <v>971.81</v>
      </c>
      <c r="W240" s="58">
        <v>73.81</v>
      </c>
      <c r="X240" s="58">
        <v>33.39</v>
      </c>
      <c r="Y240" s="58">
        <v>0</v>
      </c>
      <c r="Z240" s="58">
        <v>15429.09</v>
      </c>
      <c r="AA240" s="58">
        <v>17611.13</v>
      </c>
      <c r="AB240" s="58">
        <v>119.25</v>
      </c>
      <c r="AC240" s="58">
        <v>0</v>
      </c>
      <c r="AD240" s="58">
        <v>3018.87</v>
      </c>
      <c r="AE240" s="58">
        <v>10577.56</v>
      </c>
      <c r="AF240" s="58">
        <v>3648.59</v>
      </c>
      <c r="AG240" s="41">
        <f t="shared" si="36"/>
        <v>64091.710000000006</v>
      </c>
      <c r="AI240" s="41">
        <v>0</v>
      </c>
    </row>
    <row r="241" spans="1:35" x14ac:dyDescent="0.3">
      <c r="A241" s="2" t="s">
        <v>479</v>
      </c>
      <c r="B241" s="3">
        <v>6006647</v>
      </c>
      <c r="C241" s="1">
        <v>145669</v>
      </c>
      <c r="D241" s="18">
        <v>5</v>
      </c>
      <c r="E241" s="59">
        <v>3.5</v>
      </c>
      <c r="F241" s="18">
        <v>6260</v>
      </c>
      <c r="G241" s="18">
        <v>45274</v>
      </c>
      <c r="H241" s="18">
        <v>1356.6</v>
      </c>
      <c r="I241" s="18">
        <f t="shared" si="30"/>
        <v>52890.6</v>
      </c>
      <c r="J241" s="18">
        <f t="shared" si="31"/>
        <v>13222.65</v>
      </c>
      <c r="K241" s="18">
        <f t="shared" si="32"/>
        <v>46279.275000000001</v>
      </c>
      <c r="L241" s="17">
        <f t="shared" si="33"/>
        <v>6.322935092635977E-3</v>
      </c>
      <c r="M241" s="16">
        <f t="shared" si="34"/>
        <v>110651.36412112959</v>
      </c>
      <c r="N241" s="18">
        <f t="shared" si="29"/>
        <v>13222.65</v>
      </c>
      <c r="O241" s="16">
        <v>8.3683198240239083</v>
      </c>
      <c r="P241" s="16">
        <f t="shared" si="35"/>
        <v>110651.36</v>
      </c>
      <c r="Q241" s="41"/>
      <c r="R241" s="58">
        <v>13096.410000000005</v>
      </c>
      <c r="S241" s="58">
        <v>0</v>
      </c>
      <c r="T241" s="58">
        <v>597.5</v>
      </c>
      <c r="U241" s="58">
        <v>0</v>
      </c>
      <c r="V241" s="58">
        <v>1416.42</v>
      </c>
      <c r="W241" s="58">
        <v>198.58</v>
      </c>
      <c r="X241" s="58">
        <v>625.62</v>
      </c>
      <c r="Y241" s="58">
        <v>0</v>
      </c>
      <c r="Z241" s="58">
        <v>31383.29</v>
      </c>
      <c r="AA241" s="58">
        <v>35590.46</v>
      </c>
      <c r="AB241" s="58">
        <v>29.29</v>
      </c>
      <c r="AC241" s="58">
        <v>0</v>
      </c>
      <c r="AD241" s="58">
        <v>7309.73</v>
      </c>
      <c r="AE241" s="58">
        <v>16644.59</v>
      </c>
      <c r="AF241" s="58">
        <v>3759.47</v>
      </c>
      <c r="AG241" s="41">
        <f t="shared" si="36"/>
        <v>110651.35999999999</v>
      </c>
      <c r="AI241" s="41">
        <v>-9.9999999947613105E-3</v>
      </c>
    </row>
    <row r="242" spans="1:35" x14ac:dyDescent="0.3">
      <c r="A242" s="57" t="s">
        <v>478</v>
      </c>
      <c r="B242" s="23">
        <v>6008833</v>
      </c>
      <c r="C242" s="22">
        <v>146176</v>
      </c>
      <c r="D242" s="54">
        <v>5</v>
      </c>
      <c r="E242" s="56">
        <v>3.5</v>
      </c>
      <c r="F242" s="54">
        <v>3347</v>
      </c>
      <c r="G242" s="54">
        <v>6349</v>
      </c>
      <c r="H242" s="54">
        <v>1412.88</v>
      </c>
      <c r="I242" s="54">
        <f t="shared" si="30"/>
        <v>11108.880000000001</v>
      </c>
      <c r="J242" s="54">
        <f t="shared" si="31"/>
        <v>2777.2200000000003</v>
      </c>
      <c r="K242" s="54">
        <f t="shared" si="32"/>
        <v>9720.27</v>
      </c>
      <c r="L242" s="55">
        <f t="shared" si="33"/>
        <v>1.3280380103814658E-3</v>
      </c>
      <c r="M242" s="53">
        <f t="shared" si="34"/>
        <v>23240.665181675653</v>
      </c>
      <c r="N242" s="54">
        <f t="shared" si="29"/>
        <v>2777.2200000000003</v>
      </c>
      <c r="O242" s="53">
        <v>8.3683198240239083</v>
      </c>
      <c r="P242" s="53">
        <f t="shared" si="35"/>
        <v>23240.67</v>
      </c>
      <c r="Q242" s="41"/>
      <c r="R242" s="52">
        <v>7002.19</v>
      </c>
      <c r="S242" s="52">
        <v>1017.5</v>
      </c>
      <c r="T242" s="52">
        <v>121.26</v>
      </c>
      <c r="U242" s="52">
        <v>0</v>
      </c>
      <c r="V242" s="52">
        <v>641.42999999999995</v>
      </c>
      <c r="W242" s="52">
        <v>0</v>
      </c>
      <c r="X242" s="52">
        <v>1175.67</v>
      </c>
      <c r="Y242" s="52">
        <v>0</v>
      </c>
      <c r="Z242" s="52">
        <v>382.85</v>
      </c>
      <c r="AA242" s="52">
        <v>5136.0600000000004</v>
      </c>
      <c r="AB242" s="52">
        <v>2282.46</v>
      </c>
      <c r="AC242" s="52">
        <v>0</v>
      </c>
      <c r="AD242" s="52">
        <v>64.849999999999994</v>
      </c>
      <c r="AE242" s="52">
        <v>5288.78</v>
      </c>
      <c r="AF242" s="52">
        <v>127.62</v>
      </c>
      <c r="AG242" s="51">
        <f t="shared" si="36"/>
        <v>23240.669999999995</v>
      </c>
      <c r="AI242" s="41">
        <v>0</v>
      </c>
    </row>
    <row r="243" spans="1:35" x14ac:dyDescent="0.3">
      <c r="A243" s="2" t="s">
        <v>477</v>
      </c>
      <c r="B243" s="3">
        <v>6002828</v>
      </c>
      <c r="C243" s="1">
        <v>145111</v>
      </c>
      <c r="D243" s="18">
        <v>1</v>
      </c>
      <c r="E243" s="59">
        <v>0</v>
      </c>
      <c r="F243" s="18">
        <v>396</v>
      </c>
      <c r="G243" s="18">
        <v>1332</v>
      </c>
      <c r="H243" s="18">
        <v>971.04</v>
      </c>
      <c r="I243" s="18">
        <f t="shared" si="30"/>
        <v>2699.04</v>
      </c>
      <c r="J243" s="18">
        <f t="shared" si="31"/>
        <v>674.76</v>
      </c>
      <c r="K243" s="18">
        <f t="shared" si="32"/>
        <v>0</v>
      </c>
      <c r="L243" s="17">
        <f t="shared" si="33"/>
        <v>0</v>
      </c>
      <c r="M243" s="16">
        <f t="shared" si="34"/>
        <v>0</v>
      </c>
      <c r="N243" s="18">
        <f t="shared" si="29"/>
        <v>674.76</v>
      </c>
      <c r="O243" s="16">
        <v>0</v>
      </c>
      <c r="P243" s="16">
        <f t="shared" si="35"/>
        <v>0</v>
      </c>
      <c r="Q243" s="41"/>
      <c r="R243" s="58">
        <v>0</v>
      </c>
      <c r="S243" s="58">
        <v>0</v>
      </c>
      <c r="T243" s="58">
        <v>0</v>
      </c>
      <c r="U243" s="58">
        <v>0</v>
      </c>
      <c r="V243" s="58">
        <v>0</v>
      </c>
      <c r="W243" s="58">
        <v>0</v>
      </c>
      <c r="X243" s="58">
        <v>0</v>
      </c>
      <c r="Y243" s="58">
        <v>0</v>
      </c>
      <c r="Z243" s="58">
        <v>0</v>
      </c>
      <c r="AA243" s="58">
        <v>0</v>
      </c>
      <c r="AB243" s="58">
        <v>0</v>
      </c>
      <c r="AC243" s="58">
        <v>0</v>
      </c>
      <c r="AD243" s="58">
        <v>0</v>
      </c>
      <c r="AE243" s="58">
        <v>0</v>
      </c>
      <c r="AF243" s="58">
        <v>0</v>
      </c>
      <c r="AG243" s="41">
        <f t="shared" si="36"/>
        <v>0</v>
      </c>
      <c r="AI243" s="41">
        <v>0</v>
      </c>
    </row>
    <row r="244" spans="1:35" x14ac:dyDescent="0.3">
      <c r="A244" s="2" t="s">
        <v>476</v>
      </c>
      <c r="B244" s="3">
        <v>6002836</v>
      </c>
      <c r="C244" s="1">
        <v>146033</v>
      </c>
      <c r="D244" s="18">
        <v>4</v>
      </c>
      <c r="E244" s="59">
        <v>2.5</v>
      </c>
      <c r="F244" s="18">
        <v>1642</v>
      </c>
      <c r="G244" s="18">
        <v>9209</v>
      </c>
      <c r="H244" s="18">
        <v>98.28</v>
      </c>
      <c r="I244" s="18">
        <f t="shared" si="30"/>
        <v>10949.28</v>
      </c>
      <c r="J244" s="18">
        <f t="shared" si="31"/>
        <v>2737.32</v>
      </c>
      <c r="K244" s="18">
        <f t="shared" si="32"/>
        <v>6843.3</v>
      </c>
      <c r="L244" s="17">
        <f t="shared" si="33"/>
        <v>9.3497017227335089E-4</v>
      </c>
      <c r="M244" s="16">
        <f t="shared" si="34"/>
        <v>16361.978014783641</v>
      </c>
      <c r="N244" s="18">
        <f t="shared" si="29"/>
        <v>2737.32</v>
      </c>
      <c r="O244" s="16">
        <v>5.9773713028742117</v>
      </c>
      <c r="P244" s="16">
        <f t="shared" si="35"/>
        <v>16361.98</v>
      </c>
      <c r="Q244" s="41"/>
      <c r="R244" s="58">
        <v>2453.71</v>
      </c>
      <c r="S244" s="58">
        <v>0</v>
      </c>
      <c r="T244" s="58">
        <v>0</v>
      </c>
      <c r="U244" s="58">
        <v>0</v>
      </c>
      <c r="V244" s="58">
        <v>0</v>
      </c>
      <c r="W244" s="58">
        <v>0</v>
      </c>
      <c r="X244" s="58">
        <v>0</v>
      </c>
      <c r="Y244" s="58">
        <v>146.86000000000001</v>
      </c>
      <c r="Z244" s="58">
        <v>5536.54</v>
      </c>
      <c r="AA244" s="58">
        <v>2299.79</v>
      </c>
      <c r="AB244" s="58">
        <v>0</v>
      </c>
      <c r="AC244" s="58">
        <v>0</v>
      </c>
      <c r="AD244" s="58">
        <v>759.13</v>
      </c>
      <c r="AE244" s="58">
        <v>2576.25</v>
      </c>
      <c r="AF244" s="58">
        <v>2589.6999999999998</v>
      </c>
      <c r="AG244" s="41">
        <f t="shared" si="36"/>
        <v>16361.98</v>
      </c>
      <c r="AI244" s="41">
        <v>0</v>
      </c>
    </row>
    <row r="245" spans="1:35" x14ac:dyDescent="0.3">
      <c r="A245" s="2" t="s">
        <v>475</v>
      </c>
      <c r="B245" s="3">
        <v>6005961</v>
      </c>
      <c r="C245" s="1">
        <v>145858</v>
      </c>
      <c r="D245" s="18">
        <v>2</v>
      </c>
      <c r="E245" s="59">
        <v>0.75</v>
      </c>
      <c r="F245" s="18">
        <v>2627</v>
      </c>
      <c r="G245" s="18">
        <v>16343</v>
      </c>
      <c r="H245" s="18">
        <v>25.2</v>
      </c>
      <c r="I245" s="18">
        <f t="shared" si="30"/>
        <v>18995.2</v>
      </c>
      <c r="J245" s="18">
        <f t="shared" si="31"/>
        <v>4748.8</v>
      </c>
      <c r="K245" s="18">
        <f t="shared" si="32"/>
        <v>3561.6000000000004</v>
      </c>
      <c r="L245" s="17">
        <f t="shared" si="33"/>
        <v>4.8660584302438395E-4</v>
      </c>
      <c r="M245" s="16">
        <f t="shared" si="34"/>
        <v>8515.6022529267193</v>
      </c>
      <c r="N245" s="18">
        <f t="shared" si="29"/>
        <v>4748.8</v>
      </c>
      <c r="O245" s="16">
        <v>1.7932113908622638</v>
      </c>
      <c r="P245" s="16">
        <f t="shared" si="35"/>
        <v>8515.6</v>
      </c>
      <c r="Q245" s="41"/>
      <c r="R245" s="58">
        <v>1177.6799999999998</v>
      </c>
      <c r="S245" s="58">
        <v>11.3</v>
      </c>
      <c r="T245" s="58">
        <v>0</v>
      </c>
      <c r="U245" s="58">
        <v>0</v>
      </c>
      <c r="V245" s="58">
        <v>0</v>
      </c>
      <c r="W245" s="58">
        <v>0</v>
      </c>
      <c r="X245" s="58">
        <v>0</v>
      </c>
      <c r="Y245" s="58">
        <v>0</v>
      </c>
      <c r="Z245" s="58">
        <v>419.61</v>
      </c>
      <c r="AA245" s="58">
        <v>3854.51</v>
      </c>
      <c r="AB245" s="58">
        <v>0</v>
      </c>
      <c r="AC245" s="58">
        <v>0</v>
      </c>
      <c r="AD245" s="58">
        <v>27.35</v>
      </c>
      <c r="AE245" s="58">
        <v>2985.25</v>
      </c>
      <c r="AF245" s="58">
        <v>39.9</v>
      </c>
      <c r="AG245" s="41">
        <f t="shared" si="36"/>
        <v>8515.6</v>
      </c>
      <c r="AI245" s="41">
        <v>-1.0000000000218279E-2</v>
      </c>
    </row>
    <row r="246" spans="1:35" x14ac:dyDescent="0.3">
      <c r="A246" s="2" t="s">
        <v>474</v>
      </c>
      <c r="B246" s="3">
        <v>6002844</v>
      </c>
      <c r="C246" s="1">
        <v>145663</v>
      </c>
      <c r="D246" s="18">
        <v>2</v>
      </c>
      <c r="E246" s="59">
        <v>0.75</v>
      </c>
      <c r="F246" s="18">
        <v>1827</v>
      </c>
      <c r="G246" s="18">
        <v>8737</v>
      </c>
      <c r="H246" s="18">
        <v>997.92</v>
      </c>
      <c r="I246" s="18">
        <f t="shared" si="30"/>
        <v>11561.92</v>
      </c>
      <c r="J246" s="18">
        <f t="shared" si="31"/>
        <v>2890.48</v>
      </c>
      <c r="K246" s="18">
        <f t="shared" si="32"/>
        <v>2167.86</v>
      </c>
      <c r="L246" s="17">
        <f t="shared" si="33"/>
        <v>2.961852377748318E-4</v>
      </c>
      <c r="M246" s="16">
        <f t="shared" si="34"/>
        <v>5183.2416610595565</v>
      </c>
      <c r="N246" s="18">
        <f t="shared" si="29"/>
        <v>2890.48</v>
      </c>
      <c r="O246" s="16">
        <v>1.7932113908622638</v>
      </c>
      <c r="P246" s="16">
        <f t="shared" si="35"/>
        <v>5183.24</v>
      </c>
      <c r="Q246" s="41"/>
      <c r="R246" s="58">
        <v>819.06999999999948</v>
      </c>
      <c r="S246" s="58">
        <v>0</v>
      </c>
      <c r="T246" s="58">
        <v>137.44999999999999</v>
      </c>
      <c r="U246" s="58">
        <v>0</v>
      </c>
      <c r="V246" s="58">
        <v>91.13</v>
      </c>
      <c r="W246" s="58">
        <v>34.64</v>
      </c>
      <c r="X246" s="58">
        <v>184.14</v>
      </c>
      <c r="Y246" s="58">
        <v>0</v>
      </c>
      <c r="Z246" s="58">
        <v>2064.4299999999998</v>
      </c>
      <c r="AA246" s="58">
        <v>1040.06</v>
      </c>
      <c r="AB246" s="58">
        <v>0</v>
      </c>
      <c r="AC246" s="58">
        <v>0</v>
      </c>
      <c r="AD246" s="58">
        <v>400.33</v>
      </c>
      <c r="AE246" s="58">
        <v>325.02</v>
      </c>
      <c r="AF246" s="58">
        <v>86.97</v>
      </c>
      <c r="AG246" s="41">
        <f t="shared" si="36"/>
        <v>5183.2400000000007</v>
      </c>
      <c r="AI246" s="41">
        <v>1.9999999999527063E-2</v>
      </c>
    </row>
    <row r="247" spans="1:35" x14ac:dyDescent="0.3">
      <c r="A247" s="57" t="s">
        <v>473</v>
      </c>
      <c r="B247" s="23">
        <v>6005425</v>
      </c>
      <c r="C247" s="22">
        <v>146156</v>
      </c>
      <c r="D247" s="54">
        <v>1</v>
      </c>
      <c r="E247" s="56">
        <v>0</v>
      </c>
      <c r="F247" s="54">
        <v>1026</v>
      </c>
      <c r="G247" s="54">
        <v>5402</v>
      </c>
      <c r="H247" s="54">
        <v>0</v>
      </c>
      <c r="I247" s="54">
        <f t="shared" si="30"/>
        <v>6428</v>
      </c>
      <c r="J247" s="54">
        <f t="shared" si="31"/>
        <v>1607</v>
      </c>
      <c r="K247" s="54">
        <f t="shared" si="32"/>
        <v>0</v>
      </c>
      <c r="L247" s="55">
        <f t="shared" si="33"/>
        <v>0</v>
      </c>
      <c r="M247" s="53">
        <f t="shared" si="34"/>
        <v>0</v>
      </c>
      <c r="N247" s="54">
        <f t="shared" si="29"/>
        <v>1607</v>
      </c>
      <c r="O247" s="53">
        <v>0</v>
      </c>
      <c r="P247" s="53">
        <f t="shared" si="35"/>
        <v>0</v>
      </c>
      <c r="Q247" s="41"/>
      <c r="R247" s="52">
        <v>0</v>
      </c>
      <c r="S247" s="52">
        <v>0</v>
      </c>
      <c r="T247" s="52">
        <v>0</v>
      </c>
      <c r="U247" s="52">
        <v>0</v>
      </c>
      <c r="V247" s="52">
        <v>0</v>
      </c>
      <c r="W247" s="52">
        <v>0</v>
      </c>
      <c r="X247" s="52">
        <v>0</v>
      </c>
      <c r="Y247" s="52">
        <v>0</v>
      </c>
      <c r="Z247" s="52">
        <v>0</v>
      </c>
      <c r="AA247" s="52">
        <v>0</v>
      </c>
      <c r="AB247" s="52">
        <v>0</v>
      </c>
      <c r="AC247" s="52">
        <v>0</v>
      </c>
      <c r="AD247" s="52">
        <v>0</v>
      </c>
      <c r="AE247" s="52">
        <v>0</v>
      </c>
      <c r="AF247" s="52">
        <v>0</v>
      </c>
      <c r="AG247" s="51">
        <f t="shared" si="36"/>
        <v>0</v>
      </c>
      <c r="AI247" s="41">
        <v>0</v>
      </c>
    </row>
    <row r="248" spans="1:35" x14ac:dyDescent="0.3">
      <c r="A248" s="2" t="s">
        <v>472</v>
      </c>
      <c r="B248" s="3">
        <v>6004667</v>
      </c>
      <c r="C248" s="1">
        <v>145828</v>
      </c>
      <c r="D248" s="18">
        <v>1</v>
      </c>
      <c r="E248" s="59">
        <v>0</v>
      </c>
      <c r="F248" s="18">
        <v>4002</v>
      </c>
      <c r="G248" s="18">
        <v>23433</v>
      </c>
      <c r="H248" s="18">
        <v>4270</v>
      </c>
      <c r="I248" s="18">
        <f t="shared" si="30"/>
        <v>31705</v>
      </c>
      <c r="J248" s="18">
        <f t="shared" si="31"/>
        <v>7926.25</v>
      </c>
      <c r="K248" s="18">
        <f t="shared" si="32"/>
        <v>0</v>
      </c>
      <c r="L248" s="17">
        <f t="shared" si="33"/>
        <v>0</v>
      </c>
      <c r="M248" s="16">
        <f t="shared" si="34"/>
        <v>0</v>
      </c>
      <c r="N248" s="18">
        <f t="shared" si="29"/>
        <v>7926.25</v>
      </c>
      <c r="O248" s="16">
        <v>0</v>
      </c>
      <c r="P248" s="16">
        <f t="shared" si="35"/>
        <v>0</v>
      </c>
      <c r="Q248" s="41"/>
      <c r="R248" s="58">
        <v>0</v>
      </c>
      <c r="S248" s="58">
        <v>0</v>
      </c>
      <c r="T248" s="58">
        <v>0</v>
      </c>
      <c r="U248" s="58">
        <v>0</v>
      </c>
      <c r="V248" s="58">
        <v>0</v>
      </c>
      <c r="W248" s="58">
        <v>0</v>
      </c>
      <c r="X248" s="58">
        <v>0</v>
      </c>
      <c r="Y248" s="58">
        <v>0</v>
      </c>
      <c r="Z248" s="58">
        <v>0</v>
      </c>
      <c r="AA248" s="58">
        <v>0</v>
      </c>
      <c r="AB248" s="58">
        <v>0</v>
      </c>
      <c r="AC248" s="58">
        <v>0</v>
      </c>
      <c r="AD248" s="58">
        <v>0</v>
      </c>
      <c r="AE248" s="58">
        <v>0</v>
      </c>
      <c r="AF248" s="58">
        <v>0</v>
      </c>
      <c r="AG248" s="41">
        <f t="shared" si="36"/>
        <v>0</v>
      </c>
      <c r="AI248" s="41">
        <v>0</v>
      </c>
    </row>
    <row r="249" spans="1:35" x14ac:dyDescent="0.3">
      <c r="A249" s="2" t="s">
        <v>471</v>
      </c>
      <c r="B249" s="3">
        <v>6002901</v>
      </c>
      <c r="C249" s="1">
        <v>146095</v>
      </c>
      <c r="D249" s="18">
        <v>5</v>
      </c>
      <c r="E249" s="59">
        <v>3.5</v>
      </c>
      <c r="F249" s="18">
        <v>754</v>
      </c>
      <c r="G249" s="18">
        <v>2473</v>
      </c>
      <c r="H249" s="18">
        <v>0</v>
      </c>
      <c r="I249" s="18">
        <f t="shared" si="30"/>
        <v>3227</v>
      </c>
      <c r="J249" s="18">
        <f t="shared" si="31"/>
        <v>806.75</v>
      </c>
      <c r="K249" s="18">
        <f t="shared" si="32"/>
        <v>2823.625</v>
      </c>
      <c r="L249" s="17">
        <f t="shared" si="33"/>
        <v>3.8577954388750165E-4</v>
      </c>
      <c r="M249" s="16">
        <f t="shared" si="34"/>
        <v>6751.1420180312789</v>
      </c>
      <c r="N249" s="18">
        <f t="shared" si="29"/>
        <v>806.75</v>
      </c>
      <c r="O249" s="16">
        <v>8.3683198240239083</v>
      </c>
      <c r="P249" s="16">
        <f t="shared" si="35"/>
        <v>6751.14</v>
      </c>
      <c r="Q249" s="41"/>
      <c r="R249" s="58">
        <v>1577.43</v>
      </c>
      <c r="S249" s="58">
        <v>0</v>
      </c>
      <c r="T249" s="58">
        <v>0</v>
      </c>
      <c r="U249" s="58">
        <v>0</v>
      </c>
      <c r="V249" s="58">
        <v>0</v>
      </c>
      <c r="W249" s="58">
        <v>0</v>
      </c>
      <c r="X249" s="58">
        <v>0</v>
      </c>
      <c r="Y249" s="58">
        <v>0</v>
      </c>
      <c r="Z249" s="58">
        <v>2866.15</v>
      </c>
      <c r="AA249" s="58">
        <v>698.75</v>
      </c>
      <c r="AB249" s="58">
        <v>0</v>
      </c>
      <c r="AC249" s="58">
        <v>0</v>
      </c>
      <c r="AD249" s="58">
        <v>575.32000000000005</v>
      </c>
      <c r="AE249" s="58">
        <v>382.85</v>
      </c>
      <c r="AF249" s="58">
        <v>650.64</v>
      </c>
      <c r="AG249" s="41">
        <f t="shared" si="36"/>
        <v>6751.14</v>
      </c>
      <c r="AI249" s="41">
        <v>0</v>
      </c>
    </row>
    <row r="250" spans="1:35" x14ac:dyDescent="0.3">
      <c r="A250" s="2" t="s">
        <v>470</v>
      </c>
      <c r="B250" s="3">
        <v>6002133</v>
      </c>
      <c r="C250" s="1">
        <v>145628</v>
      </c>
      <c r="D250" s="18">
        <v>4</v>
      </c>
      <c r="E250" s="59">
        <v>2.5</v>
      </c>
      <c r="F250" s="18">
        <v>843</v>
      </c>
      <c r="G250" s="18">
        <v>8426</v>
      </c>
      <c r="H250" s="18">
        <v>0</v>
      </c>
      <c r="I250" s="18">
        <f t="shared" si="30"/>
        <v>9269</v>
      </c>
      <c r="J250" s="18">
        <f t="shared" si="31"/>
        <v>2317.25</v>
      </c>
      <c r="K250" s="18">
        <f t="shared" si="32"/>
        <v>5793.125</v>
      </c>
      <c r="L250" s="17">
        <f t="shared" si="33"/>
        <v>7.9148935151915822E-4</v>
      </c>
      <c r="M250" s="16">
        <f t="shared" si="34"/>
        <v>13851.063651585269</v>
      </c>
      <c r="N250" s="18">
        <f t="shared" si="29"/>
        <v>2317.25</v>
      </c>
      <c r="O250" s="16">
        <v>5.9773713028742117</v>
      </c>
      <c r="P250" s="16">
        <f t="shared" si="35"/>
        <v>13851.06</v>
      </c>
      <c r="Q250" s="41"/>
      <c r="R250" s="58">
        <v>1259.73</v>
      </c>
      <c r="S250" s="58">
        <v>0</v>
      </c>
      <c r="T250" s="58">
        <v>0</v>
      </c>
      <c r="U250" s="58">
        <v>0</v>
      </c>
      <c r="V250" s="58">
        <v>0</v>
      </c>
      <c r="W250" s="58">
        <v>0</v>
      </c>
      <c r="X250" s="58">
        <v>0</v>
      </c>
      <c r="Y250" s="58">
        <v>0</v>
      </c>
      <c r="Z250" s="58">
        <v>3513.2</v>
      </c>
      <c r="AA250" s="58">
        <v>7772.07</v>
      </c>
      <c r="AB250" s="58">
        <v>0</v>
      </c>
      <c r="AC250" s="58">
        <v>0</v>
      </c>
      <c r="AD250" s="58">
        <v>800.97</v>
      </c>
      <c r="AE250" s="58">
        <v>484.17</v>
      </c>
      <c r="AF250" s="58">
        <v>20.92</v>
      </c>
      <c r="AG250" s="41">
        <f t="shared" si="36"/>
        <v>13851.06</v>
      </c>
      <c r="AI250" s="41">
        <v>0</v>
      </c>
    </row>
    <row r="251" spans="1:35" x14ac:dyDescent="0.3">
      <c r="A251" s="2" t="s">
        <v>469</v>
      </c>
      <c r="B251" s="3">
        <v>6002950</v>
      </c>
      <c r="C251" s="1">
        <v>145422</v>
      </c>
      <c r="D251" s="18">
        <v>1</v>
      </c>
      <c r="E251" s="59">
        <v>0</v>
      </c>
      <c r="F251" s="18">
        <v>3696</v>
      </c>
      <c r="G251" s="18">
        <v>13602</v>
      </c>
      <c r="H251" s="18">
        <v>3927</v>
      </c>
      <c r="I251" s="18">
        <f t="shared" si="30"/>
        <v>21225</v>
      </c>
      <c r="J251" s="18">
        <f t="shared" si="31"/>
        <v>5306.25</v>
      </c>
      <c r="K251" s="18">
        <f t="shared" si="32"/>
        <v>0</v>
      </c>
      <c r="L251" s="17">
        <f t="shared" si="33"/>
        <v>0</v>
      </c>
      <c r="M251" s="16">
        <f t="shared" si="34"/>
        <v>0</v>
      </c>
      <c r="N251" s="18">
        <f t="shared" si="29"/>
        <v>5306.25</v>
      </c>
      <c r="O251" s="16">
        <v>0</v>
      </c>
      <c r="P251" s="16">
        <f t="shared" si="35"/>
        <v>0</v>
      </c>
      <c r="Q251" s="41"/>
      <c r="R251" s="58">
        <v>0</v>
      </c>
      <c r="S251" s="58">
        <v>0</v>
      </c>
      <c r="T251" s="58">
        <v>0</v>
      </c>
      <c r="U251" s="58">
        <v>0</v>
      </c>
      <c r="V251" s="58">
        <v>0</v>
      </c>
      <c r="W251" s="58">
        <v>0</v>
      </c>
      <c r="X251" s="58">
        <v>0</v>
      </c>
      <c r="Y251" s="58">
        <v>0</v>
      </c>
      <c r="Z251" s="58">
        <v>0</v>
      </c>
      <c r="AA251" s="58">
        <v>0</v>
      </c>
      <c r="AB251" s="58">
        <v>0</v>
      </c>
      <c r="AC251" s="58">
        <v>0</v>
      </c>
      <c r="AD251" s="58">
        <v>0</v>
      </c>
      <c r="AE251" s="58">
        <v>0</v>
      </c>
      <c r="AF251" s="58">
        <v>0</v>
      </c>
      <c r="AG251" s="41">
        <f t="shared" si="36"/>
        <v>0</v>
      </c>
      <c r="AI251" s="41">
        <v>0</v>
      </c>
    </row>
    <row r="252" spans="1:35" x14ac:dyDescent="0.3">
      <c r="A252" s="57" t="s">
        <v>468</v>
      </c>
      <c r="B252" s="23">
        <v>6002976</v>
      </c>
      <c r="C252" s="22">
        <v>145917</v>
      </c>
      <c r="D252" s="54">
        <v>5</v>
      </c>
      <c r="E252" s="56">
        <v>3.5</v>
      </c>
      <c r="F252" s="54">
        <v>415</v>
      </c>
      <c r="G252" s="54">
        <v>389</v>
      </c>
      <c r="H252" s="54">
        <v>0</v>
      </c>
      <c r="I252" s="54">
        <f t="shared" si="30"/>
        <v>804</v>
      </c>
      <c r="J252" s="54">
        <f t="shared" si="31"/>
        <v>201</v>
      </c>
      <c r="K252" s="54">
        <f t="shared" si="32"/>
        <v>703.5</v>
      </c>
      <c r="L252" s="55">
        <f t="shared" si="33"/>
        <v>9.6116130550217337E-5</v>
      </c>
      <c r="M252" s="53">
        <f t="shared" si="34"/>
        <v>1682.0322846288034</v>
      </c>
      <c r="N252" s="54">
        <f t="shared" ref="N252:N315" si="37">J252</f>
        <v>201</v>
      </c>
      <c r="O252" s="53">
        <v>8.3683198240239083</v>
      </c>
      <c r="P252" s="53">
        <f t="shared" si="35"/>
        <v>1682.03</v>
      </c>
      <c r="Q252" s="41"/>
      <c r="R252" s="52">
        <v>868.21</v>
      </c>
      <c r="S252" s="52">
        <v>0</v>
      </c>
      <c r="T252" s="52">
        <v>0</v>
      </c>
      <c r="U252" s="52">
        <v>0</v>
      </c>
      <c r="V252" s="52">
        <v>0</v>
      </c>
      <c r="W252" s="52">
        <v>0</v>
      </c>
      <c r="X252" s="52">
        <v>0</v>
      </c>
      <c r="Y252" s="52">
        <v>0</v>
      </c>
      <c r="Z252" s="52">
        <v>62.76</v>
      </c>
      <c r="AA252" s="52">
        <v>751.06</v>
      </c>
      <c r="AB252" s="52">
        <v>0</v>
      </c>
      <c r="AC252" s="52">
        <v>0</v>
      </c>
      <c r="AD252" s="52">
        <v>0</v>
      </c>
      <c r="AE252" s="52">
        <v>0</v>
      </c>
      <c r="AF252" s="52">
        <v>0</v>
      </c>
      <c r="AG252" s="51">
        <f t="shared" si="36"/>
        <v>1682.03</v>
      </c>
      <c r="AI252" s="41">
        <v>0</v>
      </c>
    </row>
    <row r="253" spans="1:35" x14ac:dyDescent="0.3">
      <c r="A253" s="2" t="s">
        <v>467</v>
      </c>
      <c r="B253" s="3">
        <v>6002984</v>
      </c>
      <c r="C253" s="1">
        <v>145702</v>
      </c>
      <c r="D253" s="18">
        <v>3</v>
      </c>
      <c r="E253" s="59">
        <v>1.5</v>
      </c>
      <c r="F253" s="18">
        <v>1715</v>
      </c>
      <c r="G253" s="18">
        <v>10776</v>
      </c>
      <c r="H253" s="18">
        <v>0</v>
      </c>
      <c r="I253" s="18">
        <f t="shared" si="30"/>
        <v>12491</v>
      </c>
      <c r="J253" s="18">
        <f t="shared" si="31"/>
        <v>3122.75</v>
      </c>
      <c r="K253" s="18">
        <f t="shared" si="32"/>
        <v>4684.125</v>
      </c>
      <c r="L253" s="17">
        <f t="shared" si="33"/>
        <v>6.3997152809315821E-4</v>
      </c>
      <c r="M253" s="16">
        <f t="shared" si="34"/>
        <v>11199.501741630269</v>
      </c>
      <c r="N253" s="18">
        <f t="shared" si="37"/>
        <v>3122.75</v>
      </c>
      <c r="O253" s="16">
        <v>3.586422781724528</v>
      </c>
      <c r="P253" s="16">
        <f t="shared" si="35"/>
        <v>11199.5</v>
      </c>
      <c r="Q253" s="41"/>
      <c r="R253" s="58">
        <v>1537.68</v>
      </c>
      <c r="S253" s="58">
        <v>0</v>
      </c>
      <c r="T253" s="58">
        <v>0</v>
      </c>
      <c r="U253" s="58">
        <v>0</v>
      </c>
      <c r="V253" s="58">
        <v>0</v>
      </c>
      <c r="W253" s="58">
        <v>0</v>
      </c>
      <c r="X253" s="58">
        <v>0</v>
      </c>
      <c r="Y253" s="58">
        <v>0</v>
      </c>
      <c r="Z253" s="58">
        <v>2930.11</v>
      </c>
      <c r="AA253" s="58">
        <v>2910.38</v>
      </c>
      <c r="AB253" s="58">
        <v>0</v>
      </c>
      <c r="AC253" s="58">
        <v>0</v>
      </c>
      <c r="AD253" s="58">
        <v>694.87</v>
      </c>
      <c r="AE253" s="58">
        <v>2384.9699999999998</v>
      </c>
      <c r="AF253" s="58">
        <v>741.49</v>
      </c>
      <c r="AG253" s="41">
        <f t="shared" si="36"/>
        <v>11199.5</v>
      </c>
      <c r="AI253" s="41">
        <v>0</v>
      </c>
    </row>
    <row r="254" spans="1:35" x14ac:dyDescent="0.3">
      <c r="A254" s="2" t="s">
        <v>466</v>
      </c>
      <c r="B254" s="3">
        <v>6003024</v>
      </c>
      <c r="C254" s="1" t="s">
        <v>465</v>
      </c>
      <c r="D254" s="18">
        <v>2</v>
      </c>
      <c r="E254" s="59">
        <v>0.75</v>
      </c>
      <c r="F254" s="18">
        <v>1796</v>
      </c>
      <c r="G254" s="18">
        <v>6467</v>
      </c>
      <c r="H254" s="18">
        <v>0</v>
      </c>
      <c r="I254" s="18">
        <f t="shared" si="30"/>
        <v>8263</v>
      </c>
      <c r="J254" s="18">
        <f t="shared" si="31"/>
        <v>2065.75</v>
      </c>
      <c r="K254" s="18">
        <f t="shared" si="32"/>
        <v>1549.3125</v>
      </c>
      <c r="L254" s="17">
        <f t="shared" si="33"/>
        <v>2.1167579603849837E-4</v>
      </c>
      <c r="M254" s="16">
        <f t="shared" si="34"/>
        <v>3704.3264306737215</v>
      </c>
      <c r="N254" s="18">
        <f t="shared" si="37"/>
        <v>2065.75</v>
      </c>
      <c r="O254" s="16">
        <v>1.7932113908622638</v>
      </c>
      <c r="P254" s="16">
        <f t="shared" si="35"/>
        <v>3704.33</v>
      </c>
      <c r="Q254" s="41"/>
      <c r="R254" s="58">
        <v>805.15</v>
      </c>
      <c r="S254" s="58">
        <v>0</v>
      </c>
      <c r="T254" s="58">
        <v>0</v>
      </c>
      <c r="U254" s="58">
        <v>0</v>
      </c>
      <c r="V254" s="58">
        <v>0</v>
      </c>
      <c r="W254" s="58">
        <v>0</v>
      </c>
      <c r="X254" s="58">
        <v>0</v>
      </c>
      <c r="Y254" s="58">
        <v>0</v>
      </c>
      <c r="Z254" s="58">
        <v>543.79</v>
      </c>
      <c r="AA254" s="58">
        <v>1643.48</v>
      </c>
      <c r="AB254" s="58">
        <v>0</v>
      </c>
      <c r="AC254" s="58">
        <v>0</v>
      </c>
      <c r="AD254" s="58">
        <v>82.04</v>
      </c>
      <c r="AE254" s="58">
        <v>336.68</v>
      </c>
      <c r="AF254" s="58">
        <v>293.19</v>
      </c>
      <c r="AG254" s="41">
        <f t="shared" si="36"/>
        <v>3704.33</v>
      </c>
      <c r="AI254" s="41">
        <v>0</v>
      </c>
    </row>
    <row r="255" spans="1:35" x14ac:dyDescent="0.3">
      <c r="A255" s="2" t="s">
        <v>464</v>
      </c>
      <c r="B255" s="3">
        <v>6001051</v>
      </c>
      <c r="C255" s="1">
        <v>145867</v>
      </c>
      <c r="D255" s="18">
        <v>5</v>
      </c>
      <c r="E255" s="59">
        <v>3.5</v>
      </c>
      <c r="F255" s="18">
        <v>10051</v>
      </c>
      <c r="G255" s="18">
        <v>18794</v>
      </c>
      <c r="H255" s="18">
        <v>3152.52</v>
      </c>
      <c r="I255" s="18">
        <f t="shared" si="30"/>
        <v>31997.52</v>
      </c>
      <c r="J255" s="18">
        <f t="shared" si="31"/>
        <v>7999.38</v>
      </c>
      <c r="K255" s="18">
        <f t="shared" si="32"/>
        <v>27997.83</v>
      </c>
      <c r="L255" s="17">
        <f t="shared" si="33"/>
        <v>3.8252211562228738E-3</v>
      </c>
      <c r="M255" s="16">
        <f t="shared" si="34"/>
        <v>66941.370233900292</v>
      </c>
      <c r="N255" s="18">
        <f t="shared" si="37"/>
        <v>7999.38</v>
      </c>
      <c r="O255" s="16">
        <v>8.3683198240239083</v>
      </c>
      <c r="P255" s="16">
        <f t="shared" si="35"/>
        <v>66941.37</v>
      </c>
      <c r="Q255" s="41"/>
      <c r="R255" s="58">
        <v>21027.490000000005</v>
      </c>
      <c r="S255" s="58">
        <v>2665.9</v>
      </c>
      <c r="T255" s="58">
        <v>1425.21</v>
      </c>
      <c r="U255" s="58">
        <v>0</v>
      </c>
      <c r="V255" s="58">
        <v>2323.21</v>
      </c>
      <c r="W255" s="58">
        <v>0</v>
      </c>
      <c r="X255" s="58">
        <v>181.01</v>
      </c>
      <c r="Y255" s="58">
        <v>0</v>
      </c>
      <c r="Z255" s="58">
        <v>17671.8</v>
      </c>
      <c r="AA255" s="58">
        <v>9780.4699999999993</v>
      </c>
      <c r="AB255" s="58">
        <v>3230.17</v>
      </c>
      <c r="AC255" s="58">
        <v>0</v>
      </c>
      <c r="AD255" s="58">
        <v>4129.7700000000004</v>
      </c>
      <c r="AE255" s="58">
        <v>3391.26</v>
      </c>
      <c r="AF255" s="58">
        <v>1115.08</v>
      </c>
      <c r="AG255" s="41">
        <f t="shared" si="36"/>
        <v>66941.37</v>
      </c>
      <c r="AI255" s="41">
        <v>-9.9999999947613105E-3</v>
      </c>
    </row>
    <row r="256" spans="1:35" x14ac:dyDescent="0.3">
      <c r="A256" s="2" t="s">
        <v>463</v>
      </c>
      <c r="B256" s="3">
        <v>6003040</v>
      </c>
      <c r="C256" s="1">
        <v>145794</v>
      </c>
      <c r="D256" s="18">
        <v>4</v>
      </c>
      <c r="E256" s="59">
        <v>2.5</v>
      </c>
      <c r="F256" s="18">
        <v>657</v>
      </c>
      <c r="G256" s="18">
        <v>3049</v>
      </c>
      <c r="H256" s="18">
        <v>0</v>
      </c>
      <c r="I256" s="18">
        <f t="shared" si="30"/>
        <v>3706</v>
      </c>
      <c r="J256" s="18">
        <f t="shared" si="31"/>
        <v>926.5</v>
      </c>
      <c r="K256" s="18">
        <f t="shared" si="32"/>
        <v>2316.25</v>
      </c>
      <c r="L256" s="17">
        <f t="shared" si="33"/>
        <v>3.1645911497788333E-4</v>
      </c>
      <c r="M256" s="16">
        <f t="shared" si="34"/>
        <v>5538.0345121129585</v>
      </c>
      <c r="N256" s="18">
        <f t="shared" si="37"/>
        <v>926.5</v>
      </c>
      <c r="O256" s="16">
        <v>5.9773713028742117</v>
      </c>
      <c r="P256" s="16">
        <f t="shared" si="35"/>
        <v>5538.03</v>
      </c>
      <c r="Q256" s="41"/>
      <c r="R256" s="58">
        <v>981.78999999999928</v>
      </c>
      <c r="S256" s="58">
        <v>0</v>
      </c>
      <c r="T256" s="58">
        <v>0</v>
      </c>
      <c r="U256" s="58">
        <v>0</v>
      </c>
      <c r="V256" s="58">
        <v>0</v>
      </c>
      <c r="W256" s="58">
        <v>0</v>
      </c>
      <c r="X256" s="58">
        <v>0</v>
      </c>
      <c r="Y256" s="58">
        <v>0</v>
      </c>
      <c r="Z256" s="58">
        <v>92.65</v>
      </c>
      <c r="AA256" s="58">
        <v>2214.61</v>
      </c>
      <c r="AB256" s="58">
        <v>0</v>
      </c>
      <c r="AC256" s="58">
        <v>0</v>
      </c>
      <c r="AD256" s="58">
        <v>91.15</v>
      </c>
      <c r="AE256" s="58">
        <v>0</v>
      </c>
      <c r="AF256" s="58">
        <v>2157.83</v>
      </c>
      <c r="AG256" s="41">
        <f t="shared" si="36"/>
        <v>5538.0299999999988</v>
      </c>
      <c r="AI256" s="41">
        <v>9.999999999308784E-3</v>
      </c>
    </row>
    <row r="257" spans="1:35" x14ac:dyDescent="0.3">
      <c r="A257" s="57" t="s">
        <v>462</v>
      </c>
      <c r="B257" s="23">
        <v>6003099</v>
      </c>
      <c r="C257" s="22">
        <v>146032</v>
      </c>
      <c r="D257" s="54">
        <v>2</v>
      </c>
      <c r="E257" s="56">
        <v>0.75</v>
      </c>
      <c r="F257" s="54">
        <v>927</v>
      </c>
      <c r="G257" s="54">
        <v>9523</v>
      </c>
      <c r="H257" s="54">
        <v>0</v>
      </c>
      <c r="I257" s="54">
        <f t="shared" si="30"/>
        <v>10450</v>
      </c>
      <c r="J257" s="54">
        <f t="shared" si="31"/>
        <v>2612.5</v>
      </c>
      <c r="K257" s="54">
        <f t="shared" si="32"/>
        <v>1959.375</v>
      </c>
      <c r="L257" s="55">
        <f t="shared" si="33"/>
        <v>2.6770084335015225E-4</v>
      </c>
      <c r="M257" s="53">
        <f t="shared" si="34"/>
        <v>4684.7647586276644</v>
      </c>
      <c r="N257" s="54">
        <f t="shared" si="37"/>
        <v>2612.5</v>
      </c>
      <c r="O257" s="53">
        <v>1.7932113908622638</v>
      </c>
      <c r="P257" s="53">
        <f t="shared" si="35"/>
        <v>4684.76</v>
      </c>
      <c r="Q257" s="41"/>
      <c r="R257" s="52">
        <v>415.57000000000068</v>
      </c>
      <c r="S257" s="52">
        <v>0</v>
      </c>
      <c r="T257" s="52">
        <v>0</v>
      </c>
      <c r="U257" s="52">
        <v>0</v>
      </c>
      <c r="V257" s="52">
        <v>0</v>
      </c>
      <c r="W257" s="52">
        <v>0</v>
      </c>
      <c r="X257" s="52">
        <v>0</v>
      </c>
      <c r="Y257" s="52">
        <v>0</v>
      </c>
      <c r="Z257" s="52">
        <v>39</v>
      </c>
      <c r="AA257" s="52">
        <v>1281.7</v>
      </c>
      <c r="AB257" s="52">
        <v>0</v>
      </c>
      <c r="AC257" s="52">
        <v>0</v>
      </c>
      <c r="AD257" s="52">
        <v>3.59</v>
      </c>
      <c r="AE257" s="52">
        <v>2787.1</v>
      </c>
      <c r="AF257" s="52">
        <v>157.80000000000001</v>
      </c>
      <c r="AG257" s="51">
        <f t="shared" si="36"/>
        <v>4684.7600000000011</v>
      </c>
      <c r="AI257" s="41">
        <v>-9.999999999308784E-3</v>
      </c>
    </row>
    <row r="258" spans="1:35" x14ac:dyDescent="0.3">
      <c r="A258" s="2" t="s">
        <v>461</v>
      </c>
      <c r="B258" s="3">
        <v>6008155</v>
      </c>
      <c r="C258" s="1">
        <v>146169</v>
      </c>
      <c r="D258" s="18">
        <v>4</v>
      </c>
      <c r="E258" s="59">
        <v>2.5</v>
      </c>
      <c r="F258" s="18">
        <v>3877</v>
      </c>
      <c r="G258" s="18">
        <v>23420</v>
      </c>
      <c r="H258" s="18">
        <v>3172</v>
      </c>
      <c r="I258" s="18">
        <f t="shared" si="30"/>
        <v>30469</v>
      </c>
      <c r="J258" s="18">
        <f t="shared" si="31"/>
        <v>7617.25</v>
      </c>
      <c r="K258" s="18">
        <f t="shared" si="32"/>
        <v>19043.125</v>
      </c>
      <c r="L258" s="17">
        <f t="shared" si="33"/>
        <v>2.6017789461039199E-3</v>
      </c>
      <c r="M258" s="16">
        <f t="shared" si="34"/>
        <v>45531.131556818596</v>
      </c>
      <c r="N258" s="18">
        <f t="shared" si="37"/>
        <v>7617.25</v>
      </c>
      <c r="O258" s="16">
        <v>5.9773713028742117</v>
      </c>
      <c r="P258" s="16">
        <f t="shared" si="35"/>
        <v>45531.13</v>
      </c>
      <c r="Q258" s="41"/>
      <c r="R258" s="58">
        <v>5793.57</v>
      </c>
      <c r="S258" s="58">
        <v>709.81</v>
      </c>
      <c r="T258" s="58">
        <v>664.98</v>
      </c>
      <c r="U258" s="58">
        <v>0</v>
      </c>
      <c r="V258" s="58">
        <v>618.66</v>
      </c>
      <c r="W258" s="58">
        <v>355.65</v>
      </c>
      <c r="X258" s="58">
        <v>2390.9499999999998</v>
      </c>
      <c r="Y258" s="58">
        <v>0</v>
      </c>
      <c r="Z258" s="58">
        <v>8486.3700000000008</v>
      </c>
      <c r="AA258" s="58">
        <v>8818.1200000000008</v>
      </c>
      <c r="AB258" s="58">
        <v>7029.39</v>
      </c>
      <c r="AC258" s="58">
        <v>0</v>
      </c>
      <c r="AD258" s="58">
        <v>1817.12</v>
      </c>
      <c r="AE258" s="58">
        <v>7661.5</v>
      </c>
      <c r="AF258" s="58">
        <v>1185.01</v>
      </c>
      <c r="AG258" s="41">
        <f t="shared" si="36"/>
        <v>45531.130000000005</v>
      </c>
      <c r="AI258" s="41">
        <v>0</v>
      </c>
    </row>
    <row r="259" spans="1:35" x14ac:dyDescent="0.3">
      <c r="A259" s="2" t="s">
        <v>460</v>
      </c>
      <c r="B259" s="3">
        <v>6004824</v>
      </c>
      <c r="C259" s="1">
        <v>146104</v>
      </c>
      <c r="D259" s="18">
        <v>5</v>
      </c>
      <c r="E259" s="59">
        <v>3.5</v>
      </c>
      <c r="F259" s="18">
        <v>1771</v>
      </c>
      <c r="G259" s="18">
        <v>2666</v>
      </c>
      <c r="H259" s="18">
        <v>586.32000000000005</v>
      </c>
      <c r="I259" s="18">
        <f t="shared" si="30"/>
        <v>5023.32</v>
      </c>
      <c r="J259" s="18">
        <f t="shared" si="31"/>
        <v>1255.83</v>
      </c>
      <c r="K259" s="18">
        <f t="shared" si="32"/>
        <v>4395.4049999999997</v>
      </c>
      <c r="L259" s="17">
        <f t="shared" si="33"/>
        <v>6.0052497626308173E-4</v>
      </c>
      <c r="M259" s="16">
        <f t="shared" si="34"/>
        <v>10509.187084603931</v>
      </c>
      <c r="N259" s="18">
        <f t="shared" si="37"/>
        <v>1255.83</v>
      </c>
      <c r="O259" s="16">
        <v>8.3683198240239083</v>
      </c>
      <c r="P259" s="16">
        <f t="shared" si="35"/>
        <v>10509.19</v>
      </c>
      <c r="Q259" s="41"/>
      <c r="R259" s="58">
        <v>3705.07</v>
      </c>
      <c r="S259" s="58">
        <v>52.72</v>
      </c>
      <c r="T259" s="58">
        <v>0</v>
      </c>
      <c r="U259" s="58">
        <v>0</v>
      </c>
      <c r="V259" s="58">
        <v>0</v>
      </c>
      <c r="W259" s="58">
        <v>0</v>
      </c>
      <c r="X259" s="58">
        <v>0</v>
      </c>
      <c r="Y259" s="58">
        <v>1173.9100000000001</v>
      </c>
      <c r="Z259" s="58">
        <v>1265.71</v>
      </c>
      <c r="AA259" s="58">
        <v>3033.52</v>
      </c>
      <c r="AB259" s="58">
        <v>0</v>
      </c>
      <c r="AC259" s="58">
        <v>0</v>
      </c>
      <c r="AD259" s="58">
        <v>330.55</v>
      </c>
      <c r="AE259" s="58">
        <v>947.71</v>
      </c>
      <c r="AF259" s="58">
        <v>0</v>
      </c>
      <c r="AG259" s="41">
        <f t="shared" si="36"/>
        <v>10509.189999999999</v>
      </c>
      <c r="AI259" s="41">
        <v>0</v>
      </c>
    </row>
    <row r="260" spans="1:35" x14ac:dyDescent="0.3">
      <c r="A260" s="2" t="s">
        <v>459</v>
      </c>
      <c r="B260" s="3">
        <v>6003115</v>
      </c>
      <c r="C260" s="1">
        <v>145404</v>
      </c>
      <c r="D260" s="18">
        <v>5</v>
      </c>
      <c r="E260" s="59">
        <v>3.5</v>
      </c>
      <c r="F260" s="18">
        <v>4181</v>
      </c>
      <c r="G260" s="18">
        <v>10607</v>
      </c>
      <c r="H260" s="18">
        <v>520.79999999999995</v>
      </c>
      <c r="I260" s="18">
        <f t="shared" si="30"/>
        <v>15308.8</v>
      </c>
      <c r="J260" s="18">
        <f t="shared" si="31"/>
        <v>3827.2</v>
      </c>
      <c r="K260" s="18">
        <f t="shared" si="32"/>
        <v>13395.199999999999</v>
      </c>
      <c r="L260" s="17">
        <f t="shared" si="33"/>
        <v>1.8301276360288147E-3</v>
      </c>
      <c r="M260" s="16">
        <f t="shared" si="34"/>
        <v>32027.233630504255</v>
      </c>
      <c r="N260" s="18">
        <f t="shared" si="37"/>
        <v>3827.2</v>
      </c>
      <c r="O260" s="16">
        <v>8.3683198240239083</v>
      </c>
      <c r="P260" s="16">
        <f t="shared" si="35"/>
        <v>32027.23</v>
      </c>
      <c r="Q260" s="41"/>
      <c r="R260" s="58">
        <v>8746.9799999999977</v>
      </c>
      <c r="S260" s="58">
        <v>0</v>
      </c>
      <c r="T260" s="58">
        <v>0</v>
      </c>
      <c r="U260" s="58">
        <v>0</v>
      </c>
      <c r="V260" s="58">
        <v>0</v>
      </c>
      <c r="W260" s="58">
        <v>0</v>
      </c>
      <c r="X260" s="58">
        <v>0</v>
      </c>
      <c r="Y260" s="58">
        <v>1089.56</v>
      </c>
      <c r="Z260" s="58">
        <v>2399.62</v>
      </c>
      <c r="AA260" s="58">
        <v>14711.5</v>
      </c>
      <c r="AB260" s="58">
        <v>0</v>
      </c>
      <c r="AC260" s="58">
        <v>0</v>
      </c>
      <c r="AD260" s="58">
        <v>512.55999999999995</v>
      </c>
      <c r="AE260" s="58">
        <v>393.31</v>
      </c>
      <c r="AF260" s="58">
        <v>4173.7</v>
      </c>
      <c r="AG260" s="41">
        <f t="shared" si="36"/>
        <v>32027.23</v>
      </c>
      <c r="AI260" s="41">
        <v>-1.0000000002037268E-2</v>
      </c>
    </row>
    <row r="261" spans="1:35" x14ac:dyDescent="0.3">
      <c r="A261" s="2" t="s">
        <v>458</v>
      </c>
      <c r="B261" s="3">
        <v>6001614</v>
      </c>
      <c r="C261" s="1">
        <v>145791</v>
      </c>
      <c r="D261" s="18">
        <v>2</v>
      </c>
      <c r="E261" s="59">
        <v>0.75</v>
      </c>
      <c r="F261" s="18">
        <v>1856</v>
      </c>
      <c r="G261" s="18">
        <v>10988</v>
      </c>
      <c r="H261" s="18">
        <v>306.60000000000002</v>
      </c>
      <c r="I261" s="18">
        <f t="shared" si="30"/>
        <v>13150.6</v>
      </c>
      <c r="J261" s="18">
        <f t="shared" si="31"/>
        <v>3287.65</v>
      </c>
      <c r="K261" s="18">
        <f t="shared" si="32"/>
        <v>2465.7375000000002</v>
      </c>
      <c r="L261" s="17">
        <f t="shared" si="33"/>
        <v>3.3688293880961841E-4</v>
      </c>
      <c r="M261" s="16">
        <f t="shared" si="34"/>
        <v>5895.4514291683226</v>
      </c>
      <c r="N261" s="18">
        <f t="shared" si="37"/>
        <v>3287.65</v>
      </c>
      <c r="O261" s="16">
        <v>1.7932113908622638</v>
      </c>
      <c r="P261" s="16">
        <f t="shared" si="35"/>
        <v>5895.45</v>
      </c>
      <c r="Q261" s="41"/>
      <c r="R261" s="58">
        <v>832.03999999999974</v>
      </c>
      <c r="S261" s="58">
        <v>0</v>
      </c>
      <c r="T261" s="58">
        <v>0</v>
      </c>
      <c r="U261" s="58">
        <v>0</v>
      </c>
      <c r="V261" s="58">
        <v>0</v>
      </c>
      <c r="W261" s="58">
        <v>0</v>
      </c>
      <c r="X261" s="58">
        <v>0</v>
      </c>
      <c r="Y261" s="58">
        <v>137.44999999999999</v>
      </c>
      <c r="Z261" s="58">
        <v>185.15</v>
      </c>
      <c r="AA261" s="58">
        <v>206.67</v>
      </c>
      <c r="AB261" s="58">
        <v>0</v>
      </c>
      <c r="AC261" s="58">
        <v>0</v>
      </c>
      <c r="AD261" s="58">
        <v>27.35</v>
      </c>
      <c r="AE261" s="58">
        <v>3929.82</v>
      </c>
      <c r="AF261" s="58">
        <v>576.97</v>
      </c>
      <c r="AG261" s="41">
        <f t="shared" si="36"/>
        <v>5895.45</v>
      </c>
      <c r="AI261" s="41">
        <v>-1.0000000000218279E-2</v>
      </c>
    </row>
    <row r="262" spans="1:35" x14ac:dyDescent="0.3">
      <c r="A262" s="57" t="s">
        <v>457</v>
      </c>
      <c r="B262" s="23">
        <v>6000939</v>
      </c>
      <c r="C262" s="22">
        <v>145842</v>
      </c>
      <c r="D262" s="54">
        <v>1</v>
      </c>
      <c r="E262" s="56">
        <v>0</v>
      </c>
      <c r="F262" s="54">
        <v>1891</v>
      </c>
      <c r="G262" s="54">
        <v>4880</v>
      </c>
      <c r="H262" s="54">
        <v>77.28</v>
      </c>
      <c r="I262" s="54">
        <f t="shared" si="30"/>
        <v>6848.28</v>
      </c>
      <c r="J262" s="54">
        <f t="shared" si="31"/>
        <v>1712.07</v>
      </c>
      <c r="K262" s="54">
        <f t="shared" si="32"/>
        <v>0</v>
      </c>
      <c r="L262" s="55">
        <f t="shared" si="33"/>
        <v>0</v>
      </c>
      <c r="M262" s="53">
        <f t="shared" si="34"/>
        <v>0</v>
      </c>
      <c r="N262" s="54">
        <f t="shared" si="37"/>
        <v>1712.07</v>
      </c>
      <c r="O262" s="53">
        <v>0</v>
      </c>
      <c r="P262" s="53">
        <f t="shared" si="35"/>
        <v>0</v>
      </c>
      <c r="Q262" s="41"/>
      <c r="R262" s="52">
        <v>0</v>
      </c>
      <c r="S262" s="52">
        <v>0</v>
      </c>
      <c r="T262" s="52">
        <v>0</v>
      </c>
      <c r="U262" s="52">
        <v>0</v>
      </c>
      <c r="V262" s="52">
        <v>0</v>
      </c>
      <c r="W262" s="52">
        <v>0</v>
      </c>
      <c r="X262" s="52">
        <v>0</v>
      </c>
      <c r="Y262" s="52">
        <v>0</v>
      </c>
      <c r="Z262" s="52">
        <v>0</v>
      </c>
      <c r="AA262" s="52">
        <v>0</v>
      </c>
      <c r="AB262" s="52">
        <v>0</v>
      </c>
      <c r="AC262" s="52">
        <v>0</v>
      </c>
      <c r="AD262" s="52">
        <v>0</v>
      </c>
      <c r="AE262" s="52">
        <v>0</v>
      </c>
      <c r="AF262" s="52">
        <v>0</v>
      </c>
      <c r="AG262" s="51">
        <f t="shared" si="36"/>
        <v>0</v>
      </c>
      <c r="AI262" s="41">
        <v>0</v>
      </c>
    </row>
    <row r="263" spans="1:35" x14ac:dyDescent="0.3">
      <c r="A263" s="2" t="s">
        <v>456</v>
      </c>
      <c r="B263" s="3">
        <v>6003172</v>
      </c>
      <c r="C263" s="1">
        <v>145624</v>
      </c>
      <c r="D263" s="18">
        <v>1</v>
      </c>
      <c r="E263" s="59">
        <v>0</v>
      </c>
      <c r="F263" s="18">
        <v>1285</v>
      </c>
      <c r="G263" s="18">
        <v>4929</v>
      </c>
      <c r="H263" s="18">
        <v>102.48</v>
      </c>
      <c r="I263" s="18">
        <f t="shared" si="30"/>
        <v>6316.48</v>
      </c>
      <c r="J263" s="18">
        <f t="shared" si="31"/>
        <v>1579.12</v>
      </c>
      <c r="K263" s="18">
        <f t="shared" si="32"/>
        <v>0</v>
      </c>
      <c r="L263" s="17">
        <f t="shared" si="33"/>
        <v>0</v>
      </c>
      <c r="M263" s="16">
        <f t="shared" si="34"/>
        <v>0</v>
      </c>
      <c r="N263" s="18">
        <f t="shared" si="37"/>
        <v>1579.12</v>
      </c>
      <c r="O263" s="16">
        <v>0</v>
      </c>
      <c r="P263" s="16">
        <f t="shared" si="35"/>
        <v>0</v>
      </c>
      <c r="Q263" s="41"/>
      <c r="R263" s="58">
        <v>0</v>
      </c>
      <c r="S263" s="58">
        <v>0</v>
      </c>
      <c r="T263" s="58">
        <v>0</v>
      </c>
      <c r="U263" s="58">
        <v>0</v>
      </c>
      <c r="V263" s="58">
        <v>0</v>
      </c>
      <c r="W263" s="58">
        <v>0</v>
      </c>
      <c r="X263" s="58">
        <v>0</v>
      </c>
      <c r="Y263" s="58">
        <v>0</v>
      </c>
      <c r="Z263" s="58">
        <v>0</v>
      </c>
      <c r="AA263" s="58">
        <v>0</v>
      </c>
      <c r="AB263" s="58">
        <v>0</v>
      </c>
      <c r="AC263" s="58">
        <v>0</v>
      </c>
      <c r="AD263" s="58">
        <v>0</v>
      </c>
      <c r="AE263" s="58">
        <v>0</v>
      </c>
      <c r="AF263" s="58">
        <v>0</v>
      </c>
      <c r="AG263" s="41">
        <f t="shared" si="36"/>
        <v>0</v>
      </c>
      <c r="AI263" s="41">
        <v>0</v>
      </c>
    </row>
    <row r="264" spans="1:35" x14ac:dyDescent="0.3">
      <c r="A264" s="2" t="s">
        <v>455</v>
      </c>
      <c r="B264" s="3">
        <v>6003156</v>
      </c>
      <c r="C264" s="1">
        <v>145692</v>
      </c>
      <c r="D264" s="18">
        <v>5</v>
      </c>
      <c r="E264" s="59">
        <v>3.5</v>
      </c>
      <c r="F264" s="18">
        <v>944</v>
      </c>
      <c r="G264" s="18">
        <v>8528</v>
      </c>
      <c r="H264" s="18">
        <v>0</v>
      </c>
      <c r="I264" s="18">
        <f t="shared" si="30"/>
        <v>9472</v>
      </c>
      <c r="J264" s="18">
        <f t="shared" si="31"/>
        <v>2368</v>
      </c>
      <c r="K264" s="18">
        <f t="shared" si="32"/>
        <v>8288</v>
      </c>
      <c r="L264" s="17">
        <f t="shared" si="33"/>
        <v>1.1323532196164908E-3</v>
      </c>
      <c r="M264" s="16">
        <f t="shared" si="34"/>
        <v>19816.18134328859</v>
      </c>
      <c r="N264" s="18">
        <f t="shared" si="37"/>
        <v>2368</v>
      </c>
      <c r="O264" s="16">
        <v>8.3683198240239083</v>
      </c>
      <c r="P264" s="16">
        <f t="shared" si="35"/>
        <v>19816.18</v>
      </c>
      <c r="Q264" s="41"/>
      <c r="R264" s="58">
        <v>1974.9299999999985</v>
      </c>
      <c r="S264" s="58">
        <v>0</v>
      </c>
      <c r="T264" s="58">
        <v>0</v>
      </c>
      <c r="U264" s="58">
        <v>0</v>
      </c>
      <c r="V264" s="58">
        <v>0</v>
      </c>
      <c r="W264" s="58">
        <v>0</v>
      </c>
      <c r="X264" s="58">
        <v>0</v>
      </c>
      <c r="Y264" s="58">
        <v>0</v>
      </c>
      <c r="Z264" s="58">
        <v>1121.3499999999999</v>
      </c>
      <c r="AA264" s="58">
        <v>4449.8500000000004</v>
      </c>
      <c r="AB264" s="58">
        <v>0</v>
      </c>
      <c r="AC264" s="58">
        <v>0</v>
      </c>
      <c r="AD264" s="58">
        <v>228.04</v>
      </c>
      <c r="AE264" s="58">
        <v>11918.58</v>
      </c>
      <c r="AF264" s="58">
        <v>123.43</v>
      </c>
      <c r="AG264" s="41">
        <f t="shared" si="36"/>
        <v>19816.18</v>
      </c>
      <c r="AI264" s="41">
        <v>9.9999999983992893E-3</v>
      </c>
    </row>
    <row r="265" spans="1:35" x14ac:dyDescent="0.3">
      <c r="A265" s="2" t="s">
        <v>454</v>
      </c>
      <c r="B265" s="3">
        <v>6003180</v>
      </c>
      <c r="C265" s="1">
        <v>146127</v>
      </c>
      <c r="D265" s="18">
        <v>3</v>
      </c>
      <c r="E265" s="59">
        <v>1.5</v>
      </c>
      <c r="F265" s="18">
        <v>1278</v>
      </c>
      <c r="G265" s="18">
        <v>6019</v>
      </c>
      <c r="H265" s="18">
        <v>0</v>
      </c>
      <c r="I265" s="18">
        <f t="shared" si="30"/>
        <v>7297</v>
      </c>
      <c r="J265" s="18">
        <f t="shared" si="31"/>
        <v>1824.25</v>
      </c>
      <c r="K265" s="18">
        <f t="shared" si="32"/>
        <v>2736.375</v>
      </c>
      <c r="L265" s="17">
        <f t="shared" si="33"/>
        <v>3.7385895768919826E-4</v>
      </c>
      <c r="M265" s="16">
        <f t="shared" si="34"/>
        <v>6542.5317595609695</v>
      </c>
      <c r="N265" s="18">
        <f t="shared" si="37"/>
        <v>1824.25</v>
      </c>
      <c r="O265" s="16">
        <v>3.586422781724528</v>
      </c>
      <c r="P265" s="16">
        <f t="shared" si="35"/>
        <v>6542.53</v>
      </c>
      <c r="Q265" s="41"/>
      <c r="R265" s="58">
        <v>1145.8599999999999</v>
      </c>
      <c r="S265" s="58">
        <v>0</v>
      </c>
      <c r="T265" s="58">
        <v>0</v>
      </c>
      <c r="U265" s="58">
        <v>0</v>
      </c>
      <c r="V265" s="58">
        <v>0</v>
      </c>
      <c r="W265" s="58">
        <v>0</v>
      </c>
      <c r="X265" s="58">
        <v>0</v>
      </c>
      <c r="Y265" s="58">
        <v>0</v>
      </c>
      <c r="Z265" s="58">
        <v>0</v>
      </c>
      <c r="AA265" s="58">
        <v>4949.26</v>
      </c>
      <c r="AB265" s="58">
        <v>0</v>
      </c>
      <c r="AC265" s="58">
        <v>0</v>
      </c>
      <c r="AD265" s="58">
        <v>0</v>
      </c>
      <c r="AE265" s="58">
        <v>447.41</v>
      </c>
      <c r="AF265" s="58">
        <v>0</v>
      </c>
      <c r="AG265" s="41">
        <f t="shared" si="36"/>
        <v>6542.53</v>
      </c>
      <c r="AI265" s="41">
        <v>0</v>
      </c>
    </row>
    <row r="266" spans="1:35" x14ac:dyDescent="0.3">
      <c r="A266" s="2" t="s">
        <v>453</v>
      </c>
      <c r="B266" s="3">
        <v>6003198</v>
      </c>
      <c r="C266" s="1">
        <v>145266</v>
      </c>
      <c r="D266" s="18">
        <v>3</v>
      </c>
      <c r="E266" s="59">
        <v>1.5</v>
      </c>
      <c r="F266" s="18">
        <v>4449</v>
      </c>
      <c r="G266" s="18">
        <v>10503</v>
      </c>
      <c r="H266" s="18">
        <v>2775.36</v>
      </c>
      <c r="I266" s="18">
        <f t="shared" si="30"/>
        <v>17727.36</v>
      </c>
      <c r="J266" s="18">
        <f t="shared" si="31"/>
        <v>4431.84</v>
      </c>
      <c r="K266" s="18">
        <f t="shared" si="32"/>
        <v>6647.76</v>
      </c>
      <c r="L266" s="17">
        <f t="shared" si="33"/>
        <v>9.0825439662617314E-4</v>
      </c>
      <c r="M266" s="16">
        <f t="shared" si="34"/>
        <v>15894.45194095803</v>
      </c>
      <c r="N266" s="18">
        <f t="shared" si="37"/>
        <v>4431.84</v>
      </c>
      <c r="O266" s="16">
        <v>3.586422781724528</v>
      </c>
      <c r="P266" s="16">
        <f t="shared" si="35"/>
        <v>15894.45</v>
      </c>
      <c r="Q266" s="41"/>
      <c r="R266" s="58">
        <v>3989.01</v>
      </c>
      <c r="S266" s="58">
        <v>0</v>
      </c>
      <c r="T266" s="58">
        <v>0</v>
      </c>
      <c r="U266" s="58">
        <v>0</v>
      </c>
      <c r="V266" s="58">
        <v>0</v>
      </c>
      <c r="W266" s="58">
        <v>0</v>
      </c>
      <c r="X266" s="58">
        <v>0</v>
      </c>
      <c r="Y266" s="58">
        <v>2488.4</v>
      </c>
      <c r="Z266" s="58">
        <v>1621.06</v>
      </c>
      <c r="AA266" s="58">
        <v>960.26</v>
      </c>
      <c r="AB266" s="58">
        <v>0</v>
      </c>
      <c r="AC266" s="58">
        <v>0</v>
      </c>
      <c r="AD266" s="58">
        <v>318.29000000000002</v>
      </c>
      <c r="AE266" s="58">
        <v>2942.66</v>
      </c>
      <c r="AF266" s="58">
        <v>3574.77</v>
      </c>
      <c r="AG266" s="41">
        <f t="shared" si="36"/>
        <v>15894.45</v>
      </c>
      <c r="AI266" s="41">
        <v>1.0000000000218279E-2</v>
      </c>
    </row>
    <row r="267" spans="1:35" x14ac:dyDescent="0.3">
      <c r="A267" s="57" t="s">
        <v>452</v>
      </c>
      <c r="B267" s="23">
        <v>6001135</v>
      </c>
      <c r="C267" s="22">
        <v>145937</v>
      </c>
      <c r="D267" s="54">
        <v>2</v>
      </c>
      <c r="E267" s="56">
        <v>0.75</v>
      </c>
      <c r="F267" s="54">
        <v>4218</v>
      </c>
      <c r="G267" s="54">
        <v>54728</v>
      </c>
      <c r="H267" s="54">
        <v>48</v>
      </c>
      <c r="I267" s="54">
        <f t="shared" si="30"/>
        <v>58994</v>
      </c>
      <c r="J267" s="54">
        <f t="shared" si="31"/>
        <v>14748.5</v>
      </c>
      <c r="K267" s="54">
        <f t="shared" si="32"/>
        <v>11061.375</v>
      </c>
      <c r="L267" s="55">
        <f t="shared" si="33"/>
        <v>1.5112673256075485E-3</v>
      </c>
      <c r="M267" s="53">
        <f t="shared" si="34"/>
        <v>26447.178198132096</v>
      </c>
      <c r="N267" s="54">
        <f t="shared" si="37"/>
        <v>14748.5</v>
      </c>
      <c r="O267" s="53">
        <v>1.7932113908622638</v>
      </c>
      <c r="P267" s="53">
        <f t="shared" si="35"/>
        <v>26447.18</v>
      </c>
      <c r="Q267" s="41"/>
      <c r="R267" s="52">
        <v>1890.9499999999985</v>
      </c>
      <c r="S267" s="52">
        <v>4.03</v>
      </c>
      <c r="T267" s="52">
        <v>6.72</v>
      </c>
      <c r="U267" s="52">
        <v>0</v>
      </c>
      <c r="V267" s="52">
        <v>0</v>
      </c>
      <c r="W267" s="52">
        <v>0</v>
      </c>
      <c r="X267" s="52">
        <v>10.76</v>
      </c>
      <c r="Y267" s="52">
        <v>0</v>
      </c>
      <c r="Z267" s="52">
        <v>3030.08</v>
      </c>
      <c r="AA267" s="52">
        <v>3980.03</v>
      </c>
      <c r="AB267" s="52">
        <v>0</v>
      </c>
      <c r="AC267" s="52">
        <v>0</v>
      </c>
      <c r="AD267" s="52">
        <v>629.41999999999996</v>
      </c>
      <c r="AE267" s="52">
        <v>13123.17</v>
      </c>
      <c r="AF267" s="52">
        <v>3772.02</v>
      </c>
      <c r="AG267" s="51">
        <f t="shared" si="36"/>
        <v>26447.179999999997</v>
      </c>
      <c r="AI267" s="41">
        <v>9.9999999983992893E-3</v>
      </c>
    </row>
    <row r="268" spans="1:35" x14ac:dyDescent="0.3">
      <c r="A268" s="2" t="s">
        <v>451</v>
      </c>
      <c r="B268" s="3">
        <v>6000483</v>
      </c>
      <c r="C268" s="1">
        <v>145752</v>
      </c>
      <c r="D268" s="18">
        <v>5</v>
      </c>
      <c r="E268" s="59">
        <v>3.5</v>
      </c>
      <c r="F268" s="18">
        <v>4567</v>
      </c>
      <c r="G268" s="18">
        <v>19227</v>
      </c>
      <c r="H268" s="18">
        <v>9046</v>
      </c>
      <c r="I268" s="18">
        <f t="shared" si="30"/>
        <v>32840</v>
      </c>
      <c r="J268" s="18">
        <f t="shared" si="31"/>
        <v>8210</v>
      </c>
      <c r="K268" s="18">
        <f t="shared" si="32"/>
        <v>28735</v>
      </c>
      <c r="L268" s="17">
        <f t="shared" si="33"/>
        <v>3.9259374717277827E-3</v>
      </c>
      <c r="M268" s="16">
        <f t="shared" si="34"/>
        <v>68703.905755236192</v>
      </c>
      <c r="N268" s="18">
        <f t="shared" si="37"/>
        <v>8210</v>
      </c>
      <c r="O268" s="16">
        <v>8.3683198240239083</v>
      </c>
      <c r="P268" s="16">
        <f t="shared" si="35"/>
        <v>68703.91</v>
      </c>
      <c r="Q268" s="41"/>
      <c r="R268" s="58">
        <v>9554.5300000000007</v>
      </c>
      <c r="S268" s="58">
        <v>3922.65</v>
      </c>
      <c r="T268" s="58">
        <v>6341.09</v>
      </c>
      <c r="U268" s="58">
        <v>0</v>
      </c>
      <c r="V268" s="58">
        <v>631.80999999999995</v>
      </c>
      <c r="W268" s="58">
        <v>1161.0999999999999</v>
      </c>
      <c r="X268" s="58">
        <v>6868.3</v>
      </c>
      <c r="Y268" s="58">
        <v>0</v>
      </c>
      <c r="Z268" s="58">
        <v>7244.87</v>
      </c>
      <c r="AA268" s="58">
        <v>14744.98</v>
      </c>
      <c r="AB268" s="58">
        <v>661.1</v>
      </c>
      <c r="AC268" s="58">
        <v>0</v>
      </c>
      <c r="AD268" s="58">
        <v>1667.39</v>
      </c>
      <c r="AE268" s="58">
        <v>11401.84</v>
      </c>
      <c r="AF268" s="58">
        <v>4504.25</v>
      </c>
      <c r="AG268" s="41">
        <f t="shared" si="36"/>
        <v>68703.91</v>
      </c>
      <c r="AI268" s="41">
        <v>0</v>
      </c>
    </row>
    <row r="269" spans="1:35" x14ac:dyDescent="0.3">
      <c r="A269" s="2" t="s">
        <v>450</v>
      </c>
      <c r="B269" s="3">
        <v>6000137</v>
      </c>
      <c r="C269" s="1">
        <v>146167</v>
      </c>
      <c r="D269" s="18">
        <v>5</v>
      </c>
      <c r="E269" s="59">
        <v>3.5</v>
      </c>
      <c r="F269" s="18">
        <v>2267</v>
      </c>
      <c r="G269" s="18">
        <v>8406</v>
      </c>
      <c r="H269" s="18">
        <v>1075.2</v>
      </c>
      <c r="I269" s="18">
        <f t="shared" si="30"/>
        <v>11748.2</v>
      </c>
      <c r="J269" s="18">
        <f t="shared" si="31"/>
        <v>2937.05</v>
      </c>
      <c r="K269" s="18">
        <f t="shared" si="32"/>
        <v>10279.675000000001</v>
      </c>
      <c r="L269" s="17">
        <f t="shared" si="33"/>
        <v>1.4044670708085367E-3</v>
      </c>
      <c r="M269" s="16">
        <f t="shared" si="34"/>
        <v>24578.173739149392</v>
      </c>
      <c r="N269" s="18">
        <f t="shared" si="37"/>
        <v>2937.05</v>
      </c>
      <c r="O269" s="16">
        <v>8.3683198240239083</v>
      </c>
      <c r="P269" s="16">
        <f t="shared" si="35"/>
        <v>24578.17</v>
      </c>
      <c r="Q269" s="41"/>
      <c r="R269" s="58">
        <v>4742.74</v>
      </c>
      <c r="S269" s="58">
        <v>910.31</v>
      </c>
      <c r="T269" s="58">
        <v>184.52</v>
      </c>
      <c r="U269" s="58">
        <v>0</v>
      </c>
      <c r="V269" s="58">
        <v>472.73</v>
      </c>
      <c r="W269" s="58">
        <v>161.68</v>
      </c>
      <c r="X269" s="58">
        <v>520.16999999999996</v>
      </c>
      <c r="Y269" s="58">
        <v>0</v>
      </c>
      <c r="Z269" s="58">
        <v>9146.57</v>
      </c>
      <c r="AA269" s="58">
        <v>2096.2600000000002</v>
      </c>
      <c r="AB269" s="58">
        <v>3115.11</v>
      </c>
      <c r="AC269" s="58">
        <v>0</v>
      </c>
      <c r="AD269" s="58">
        <v>2108.8200000000002</v>
      </c>
      <c r="AE269" s="58">
        <v>1119.26</v>
      </c>
      <c r="AF269" s="58">
        <v>0</v>
      </c>
      <c r="AG269" s="41">
        <f t="shared" si="36"/>
        <v>24578.17</v>
      </c>
      <c r="AI269" s="41">
        <v>0</v>
      </c>
    </row>
    <row r="270" spans="1:35" x14ac:dyDescent="0.3">
      <c r="A270" s="2" t="s">
        <v>449</v>
      </c>
      <c r="B270" s="3">
        <v>6012413</v>
      </c>
      <c r="C270" s="1">
        <v>146029</v>
      </c>
      <c r="D270" s="18">
        <v>4</v>
      </c>
      <c r="E270" s="59">
        <v>2.5</v>
      </c>
      <c r="F270" s="18">
        <v>1339</v>
      </c>
      <c r="G270" s="18">
        <v>1661</v>
      </c>
      <c r="H270" s="18">
        <v>1895.04</v>
      </c>
      <c r="I270" s="18">
        <f t="shared" si="30"/>
        <v>4895.04</v>
      </c>
      <c r="J270" s="18">
        <f t="shared" si="31"/>
        <v>1223.76</v>
      </c>
      <c r="K270" s="18">
        <f t="shared" si="32"/>
        <v>3059.4</v>
      </c>
      <c r="L270" s="17">
        <f t="shared" si="33"/>
        <v>4.1799245174887692E-4</v>
      </c>
      <c r="M270" s="16">
        <f t="shared" si="34"/>
        <v>7314.8679056053461</v>
      </c>
      <c r="N270" s="18">
        <f t="shared" si="37"/>
        <v>1223.76</v>
      </c>
      <c r="O270" s="16">
        <v>5.9773713028742117</v>
      </c>
      <c r="P270" s="16">
        <f t="shared" si="35"/>
        <v>7314.87</v>
      </c>
      <c r="Q270" s="41"/>
      <c r="R270" s="58">
        <v>2000.9199999999989</v>
      </c>
      <c r="S270" s="58">
        <v>5.0199999999999996</v>
      </c>
      <c r="T270" s="58">
        <v>297.49</v>
      </c>
      <c r="U270" s="58">
        <v>0</v>
      </c>
      <c r="V270" s="58">
        <v>534.74</v>
      </c>
      <c r="W270" s="58">
        <v>346.45</v>
      </c>
      <c r="X270" s="58">
        <v>1648.14</v>
      </c>
      <c r="Y270" s="58">
        <v>0</v>
      </c>
      <c r="Z270" s="58">
        <v>0</v>
      </c>
      <c r="AA270" s="58">
        <v>1265.71</v>
      </c>
      <c r="AB270" s="58">
        <v>304.85000000000002</v>
      </c>
      <c r="AC270" s="58">
        <v>0</v>
      </c>
      <c r="AD270" s="58">
        <v>0</v>
      </c>
      <c r="AE270" s="58">
        <v>911.55</v>
      </c>
      <c r="AF270" s="58">
        <v>0</v>
      </c>
      <c r="AG270" s="41">
        <f t="shared" si="36"/>
        <v>7314.87</v>
      </c>
      <c r="AI270" s="41">
        <v>-1.0000000001127773E-2</v>
      </c>
    </row>
    <row r="271" spans="1:35" x14ac:dyDescent="0.3">
      <c r="A271" s="2" t="s">
        <v>448</v>
      </c>
      <c r="B271" s="3">
        <v>6003289</v>
      </c>
      <c r="C271" s="1">
        <v>146082</v>
      </c>
      <c r="D271" s="18">
        <v>5</v>
      </c>
      <c r="E271" s="59">
        <v>3.5</v>
      </c>
      <c r="F271" s="18">
        <v>1452</v>
      </c>
      <c r="G271" s="18">
        <v>6524</v>
      </c>
      <c r="H271" s="18">
        <v>0</v>
      </c>
      <c r="I271" s="18">
        <f t="shared" si="30"/>
        <v>7976</v>
      </c>
      <c r="J271" s="18">
        <f t="shared" si="31"/>
        <v>1994</v>
      </c>
      <c r="K271" s="18">
        <f t="shared" si="32"/>
        <v>6979</v>
      </c>
      <c r="L271" s="17">
        <f t="shared" si="33"/>
        <v>9.5351027023449436E-4</v>
      </c>
      <c r="M271" s="16">
        <f t="shared" si="34"/>
        <v>16686.429729103653</v>
      </c>
      <c r="N271" s="18">
        <f t="shared" si="37"/>
        <v>1994</v>
      </c>
      <c r="O271" s="16">
        <v>8.3683198240239083</v>
      </c>
      <c r="P271" s="16">
        <f t="shared" si="35"/>
        <v>16686.43</v>
      </c>
      <c r="Q271" s="41"/>
      <c r="R271" s="58">
        <v>3037.7</v>
      </c>
      <c r="S271" s="58">
        <v>0</v>
      </c>
      <c r="T271" s="58">
        <v>0</v>
      </c>
      <c r="U271" s="58">
        <v>0</v>
      </c>
      <c r="V271" s="58">
        <v>0</v>
      </c>
      <c r="W271" s="58">
        <v>0</v>
      </c>
      <c r="X271" s="58">
        <v>0</v>
      </c>
      <c r="Y271" s="58">
        <v>0</v>
      </c>
      <c r="Z271" s="58">
        <v>1405.88</v>
      </c>
      <c r="AA271" s="58">
        <v>529.29999999999995</v>
      </c>
      <c r="AB271" s="58">
        <v>0</v>
      </c>
      <c r="AC271" s="58">
        <v>0</v>
      </c>
      <c r="AD271" s="58">
        <v>887.04</v>
      </c>
      <c r="AE271" s="58">
        <v>9947.84</v>
      </c>
      <c r="AF271" s="58">
        <v>878.67</v>
      </c>
      <c r="AG271" s="41">
        <f t="shared" si="36"/>
        <v>16686.43</v>
      </c>
      <c r="AI271" s="41">
        <v>0</v>
      </c>
    </row>
    <row r="272" spans="1:35" x14ac:dyDescent="0.3">
      <c r="A272" s="57" t="s">
        <v>447</v>
      </c>
      <c r="B272" s="23">
        <v>6003297</v>
      </c>
      <c r="C272" s="22" t="s">
        <v>446</v>
      </c>
      <c r="D272" s="54">
        <v>5</v>
      </c>
      <c r="E272" s="56">
        <v>3.5</v>
      </c>
      <c r="F272" s="54">
        <v>4719</v>
      </c>
      <c r="G272" s="54">
        <v>17411</v>
      </c>
      <c r="H272" s="54">
        <v>7315.56</v>
      </c>
      <c r="I272" s="54">
        <f t="shared" si="30"/>
        <v>29445.56</v>
      </c>
      <c r="J272" s="54">
        <f t="shared" si="31"/>
        <v>7361.39</v>
      </c>
      <c r="K272" s="54">
        <f t="shared" si="32"/>
        <v>25764.865000000002</v>
      </c>
      <c r="L272" s="55">
        <f t="shared" si="33"/>
        <v>3.5201409068212164E-3</v>
      </c>
      <c r="M272" s="53">
        <f t="shared" si="34"/>
        <v>61602.465869371284</v>
      </c>
      <c r="N272" s="54">
        <f t="shared" si="37"/>
        <v>7361.39</v>
      </c>
      <c r="O272" s="53">
        <v>8.3683198240239083</v>
      </c>
      <c r="P272" s="53">
        <f t="shared" si="35"/>
        <v>61602.47</v>
      </c>
      <c r="Q272" s="41"/>
      <c r="R272" s="52">
        <v>9872.5399999999954</v>
      </c>
      <c r="S272" s="52">
        <v>3303.81</v>
      </c>
      <c r="T272" s="52">
        <v>1521.86</v>
      </c>
      <c r="U272" s="52">
        <v>0</v>
      </c>
      <c r="V272" s="52">
        <v>2773.09</v>
      </c>
      <c r="W272" s="52">
        <v>421.76</v>
      </c>
      <c r="X272" s="52">
        <v>7284.2</v>
      </c>
      <c r="Y272" s="52">
        <v>0</v>
      </c>
      <c r="Z272" s="52">
        <v>15632.02</v>
      </c>
      <c r="AA272" s="52">
        <v>7629.82</v>
      </c>
      <c r="AB272" s="52">
        <v>1035.58</v>
      </c>
      <c r="AC272" s="52">
        <v>0</v>
      </c>
      <c r="AD272" s="52">
        <v>3006.32</v>
      </c>
      <c r="AE272" s="52">
        <v>7439.44</v>
      </c>
      <c r="AF272" s="52">
        <v>1682.03</v>
      </c>
      <c r="AG272" s="51">
        <f t="shared" si="36"/>
        <v>61602.47</v>
      </c>
      <c r="AI272" s="41">
        <v>9.9999999947613105E-3</v>
      </c>
    </row>
    <row r="273" spans="1:35" x14ac:dyDescent="0.3">
      <c r="A273" s="2" t="s">
        <v>445</v>
      </c>
      <c r="B273" s="3">
        <v>6003305</v>
      </c>
      <c r="C273" s="1">
        <v>145200</v>
      </c>
      <c r="D273" s="18">
        <v>5</v>
      </c>
      <c r="E273" s="59">
        <v>3.5</v>
      </c>
      <c r="F273" s="18">
        <v>2030</v>
      </c>
      <c r="G273" s="18">
        <v>15098</v>
      </c>
      <c r="H273" s="18">
        <v>61</v>
      </c>
      <c r="I273" s="18">
        <f t="shared" si="30"/>
        <v>17189</v>
      </c>
      <c r="J273" s="18">
        <f t="shared" si="31"/>
        <v>4297.25</v>
      </c>
      <c r="K273" s="18">
        <f t="shared" si="32"/>
        <v>15040.375</v>
      </c>
      <c r="L273" s="17">
        <f t="shared" si="33"/>
        <v>2.054900706502097E-3</v>
      </c>
      <c r="M273" s="16">
        <f t="shared" si="34"/>
        <v>35960.7623637867</v>
      </c>
      <c r="N273" s="18">
        <f t="shared" si="37"/>
        <v>4297.25</v>
      </c>
      <c r="O273" s="16">
        <v>8.3683198240239083</v>
      </c>
      <c r="P273" s="16">
        <f t="shared" si="35"/>
        <v>35960.76</v>
      </c>
      <c r="Q273" s="41"/>
      <c r="R273" s="58">
        <v>4246.92</v>
      </c>
      <c r="S273" s="58">
        <v>0</v>
      </c>
      <c r="T273" s="58">
        <v>0</v>
      </c>
      <c r="U273" s="58">
        <v>0</v>
      </c>
      <c r="V273" s="58">
        <v>0</v>
      </c>
      <c r="W273" s="58">
        <v>0</v>
      </c>
      <c r="X273" s="58">
        <v>127.62</v>
      </c>
      <c r="Y273" s="58">
        <v>0</v>
      </c>
      <c r="Z273" s="58">
        <v>3380.8</v>
      </c>
      <c r="AA273" s="58">
        <v>2315.9299999999998</v>
      </c>
      <c r="AB273" s="58">
        <v>0</v>
      </c>
      <c r="AC273" s="58">
        <v>0</v>
      </c>
      <c r="AD273" s="58">
        <v>504.19</v>
      </c>
      <c r="AE273" s="58">
        <v>22613.29</v>
      </c>
      <c r="AF273" s="58">
        <v>2772.01</v>
      </c>
      <c r="AG273" s="41">
        <f t="shared" si="36"/>
        <v>35960.76</v>
      </c>
      <c r="AI273" s="41">
        <v>0</v>
      </c>
    </row>
    <row r="274" spans="1:35" x14ac:dyDescent="0.3">
      <c r="A274" s="2" t="s">
        <v>444</v>
      </c>
      <c r="B274" s="3">
        <v>6003321</v>
      </c>
      <c r="C274" s="1">
        <v>145515</v>
      </c>
      <c r="D274" s="18">
        <v>1</v>
      </c>
      <c r="E274" s="59">
        <v>0</v>
      </c>
      <c r="F274" s="18">
        <v>1760</v>
      </c>
      <c r="G274" s="18">
        <v>8228</v>
      </c>
      <c r="H274" s="18">
        <v>0</v>
      </c>
      <c r="I274" s="18">
        <f t="shared" ref="I274:I337" si="38">SUM(F274:H274)</f>
        <v>9988</v>
      </c>
      <c r="J274" s="18">
        <f t="shared" ref="J274:J337" si="39">I274/4</f>
        <v>2497</v>
      </c>
      <c r="K274" s="18">
        <f t="shared" ref="K274:K337" si="40">J274*E274</f>
        <v>0</v>
      </c>
      <c r="L274" s="17">
        <f t="shared" ref="L274:L337" si="41">K274/$K$674</f>
        <v>0</v>
      </c>
      <c r="M274" s="16">
        <f t="shared" ref="M274:M337" si="42">$M$15*L274</f>
        <v>0</v>
      </c>
      <c r="N274" s="18">
        <f t="shared" si="37"/>
        <v>2497</v>
      </c>
      <c r="O274" s="16">
        <v>0</v>
      </c>
      <c r="P274" s="16">
        <f t="shared" ref="P274:P337" si="43">ROUND(N274*O274,2)</f>
        <v>0</v>
      </c>
      <c r="Q274" s="41"/>
      <c r="R274" s="58">
        <v>0</v>
      </c>
      <c r="S274" s="58">
        <v>0</v>
      </c>
      <c r="T274" s="58">
        <v>0</v>
      </c>
      <c r="U274" s="58">
        <v>0</v>
      </c>
      <c r="V274" s="58">
        <v>0</v>
      </c>
      <c r="W274" s="58">
        <v>0</v>
      </c>
      <c r="X274" s="58">
        <v>0</v>
      </c>
      <c r="Y274" s="58">
        <v>0</v>
      </c>
      <c r="Z274" s="58">
        <v>0</v>
      </c>
      <c r="AA274" s="58">
        <v>0</v>
      </c>
      <c r="AB274" s="58">
        <v>0</v>
      </c>
      <c r="AC274" s="58">
        <v>0</v>
      </c>
      <c r="AD274" s="58">
        <v>0</v>
      </c>
      <c r="AE274" s="58">
        <v>0</v>
      </c>
      <c r="AF274" s="58">
        <v>0</v>
      </c>
      <c r="AG274" s="41">
        <f t="shared" ref="AG274:AG337" si="44">SUM(R274:AF274)</f>
        <v>0</v>
      </c>
      <c r="AI274" s="41">
        <v>0</v>
      </c>
    </row>
    <row r="275" spans="1:35" x14ac:dyDescent="0.3">
      <c r="A275" s="2" t="s">
        <v>443</v>
      </c>
      <c r="B275" s="3">
        <v>6003388</v>
      </c>
      <c r="C275" s="1">
        <v>146099</v>
      </c>
      <c r="D275" s="18">
        <v>5</v>
      </c>
      <c r="E275" s="59">
        <v>3.5</v>
      </c>
      <c r="F275" s="18">
        <v>1616</v>
      </c>
      <c r="G275" s="18">
        <v>4482</v>
      </c>
      <c r="H275" s="18">
        <v>0</v>
      </c>
      <c r="I275" s="18">
        <f t="shared" si="38"/>
        <v>6098</v>
      </c>
      <c r="J275" s="18">
        <f t="shared" si="39"/>
        <v>1524.5</v>
      </c>
      <c r="K275" s="18">
        <f t="shared" si="40"/>
        <v>5335.75</v>
      </c>
      <c r="L275" s="17">
        <f t="shared" si="41"/>
        <v>7.2900020409853901E-4</v>
      </c>
      <c r="M275" s="16">
        <f t="shared" si="42"/>
        <v>12757.503571724432</v>
      </c>
      <c r="N275" s="18">
        <f t="shared" si="37"/>
        <v>1524.5</v>
      </c>
      <c r="O275" s="16">
        <v>8.3683198240239083</v>
      </c>
      <c r="P275" s="16">
        <f t="shared" si="43"/>
        <v>12757.5</v>
      </c>
      <c r="Q275" s="41"/>
      <c r="R275" s="58">
        <v>3380.8</v>
      </c>
      <c r="S275" s="58">
        <v>0</v>
      </c>
      <c r="T275" s="58">
        <v>0</v>
      </c>
      <c r="U275" s="58">
        <v>0</v>
      </c>
      <c r="V275" s="58">
        <v>0</v>
      </c>
      <c r="W275" s="58">
        <v>0</v>
      </c>
      <c r="X275" s="58">
        <v>0</v>
      </c>
      <c r="Y275" s="58">
        <v>0</v>
      </c>
      <c r="Z275" s="58">
        <v>3142.3</v>
      </c>
      <c r="AA275" s="58">
        <v>3889.18</v>
      </c>
      <c r="AB275" s="58">
        <v>0</v>
      </c>
      <c r="AC275" s="58">
        <v>0</v>
      </c>
      <c r="AD275" s="58">
        <v>782.44</v>
      </c>
      <c r="AE275" s="58">
        <v>1562.78</v>
      </c>
      <c r="AF275" s="58">
        <v>0</v>
      </c>
      <c r="AG275" s="41">
        <f t="shared" si="44"/>
        <v>12757.500000000002</v>
      </c>
      <c r="AI275" s="41">
        <v>0</v>
      </c>
    </row>
    <row r="276" spans="1:35" x14ac:dyDescent="0.3">
      <c r="A276" s="2" t="s">
        <v>442</v>
      </c>
      <c r="B276" s="3">
        <v>6015895</v>
      </c>
      <c r="C276" s="1">
        <v>146043</v>
      </c>
      <c r="D276" s="18">
        <v>2</v>
      </c>
      <c r="E276" s="59">
        <v>0.75</v>
      </c>
      <c r="F276" s="18">
        <v>1298</v>
      </c>
      <c r="G276" s="18">
        <v>12971</v>
      </c>
      <c r="H276" s="18">
        <v>204.12</v>
      </c>
      <c r="I276" s="18">
        <f t="shared" si="38"/>
        <v>14473.12</v>
      </c>
      <c r="J276" s="18">
        <f t="shared" si="39"/>
        <v>3618.28</v>
      </c>
      <c r="K276" s="18">
        <f t="shared" si="40"/>
        <v>2713.71</v>
      </c>
      <c r="L276" s="17">
        <f t="shared" si="41"/>
        <v>3.7076233779023498E-4</v>
      </c>
      <c r="M276" s="16">
        <f t="shared" si="42"/>
        <v>6488.3409113291118</v>
      </c>
      <c r="N276" s="18">
        <f t="shared" si="37"/>
        <v>3618.28</v>
      </c>
      <c r="O276" s="16">
        <v>1.7932113908622638</v>
      </c>
      <c r="P276" s="16">
        <f t="shared" si="43"/>
        <v>6488.34</v>
      </c>
      <c r="Q276" s="41"/>
      <c r="R276" s="58">
        <v>581.9</v>
      </c>
      <c r="S276" s="58">
        <v>0</v>
      </c>
      <c r="T276" s="58">
        <v>0</v>
      </c>
      <c r="U276" s="58">
        <v>0</v>
      </c>
      <c r="V276" s="58">
        <v>0</v>
      </c>
      <c r="W276" s="58">
        <v>0</v>
      </c>
      <c r="X276" s="58">
        <v>0</v>
      </c>
      <c r="Y276" s="58">
        <v>91.51</v>
      </c>
      <c r="Z276" s="58">
        <v>1930.84</v>
      </c>
      <c r="AA276" s="58">
        <v>1812.04</v>
      </c>
      <c r="AB276" s="58">
        <v>0</v>
      </c>
      <c r="AC276" s="58">
        <v>0</v>
      </c>
      <c r="AD276" s="58">
        <v>396.3</v>
      </c>
      <c r="AE276" s="58">
        <v>1156.6199999999999</v>
      </c>
      <c r="AF276" s="58">
        <v>519.13</v>
      </c>
      <c r="AG276" s="41">
        <f t="shared" si="44"/>
        <v>6488.34</v>
      </c>
      <c r="AI276" s="41">
        <v>0</v>
      </c>
    </row>
    <row r="277" spans="1:35" x14ac:dyDescent="0.3">
      <c r="A277" s="57" t="s">
        <v>441</v>
      </c>
      <c r="B277" s="23">
        <v>6003404</v>
      </c>
      <c r="C277" s="22">
        <v>145341</v>
      </c>
      <c r="D277" s="54">
        <v>5</v>
      </c>
      <c r="E277" s="56">
        <v>3.5</v>
      </c>
      <c r="F277" s="54">
        <v>3195</v>
      </c>
      <c r="G277" s="54">
        <v>7710</v>
      </c>
      <c r="H277" s="54">
        <v>157</v>
      </c>
      <c r="I277" s="54">
        <f t="shared" si="38"/>
        <v>11062</v>
      </c>
      <c r="J277" s="54">
        <f t="shared" si="39"/>
        <v>2765.5</v>
      </c>
      <c r="K277" s="54">
        <f t="shared" si="40"/>
        <v>9679.25</v>
      </c>
      <c r="L277" s="55">
        <f t="shared" si="41"/>
        <v>1.3224336270478909E-3</v>
      </c>
      <c r="M277" s="53">
        <f t="shared" si="42"/>
        <v>23142.588473338092</v>
      </c>
      <c r="N277" s="54">
        <f t="shared" si="37"/>
        <v>2765.5</v>
      </c>
      <c r="O277" s="53">
        <v>8.3683198240239083</v>
      </c>
      <c r="P277" s="53">
        <f t="shared" si="43"/>
        <v>23142.59</v>
      </c>
      <c r="Q277" s="41"/>
      <c r="R277" s="52">
        <v>6684.1900000000014</v>
      </c>
      <c r="S277" s="52">
        <v>0</v>
      </c>
      <c r="T277" s="52">
        <v>269.88</v>
      </c>
      <c r="U277" s="52">
        <v>0</v>
      </c>
      <c r="V277" s="52">
        <v>0</v>
      </c>
      <c r="W277" s="52">
        <v>58.58</v>
      </c>
      <c r="X277" s="52">
        <v>0</v>
      </c>
      <c r="Y277" s="52">
        <v>0</v>
      </c>
      <c r="Z277" s="52">
        <v>3820.14</v>
      </c>
      <c r="AA277" s="52">
        <v>4031.44</v>
      </c>
      <c r="AB277" s="52">
        <v>826.37</v>
      </c>
      <c r="AC277" s="52">
        <v>0</v>
      </c>
      <c r="AD277" s="52">
        <v>788.71</v>
      </c>
      <c r="AE277" s="52">
        <v>6343.19</v>
      </c>
      <c r="AF277" s="52">
        <v>320.08999999999997</v>
      </c>
      <c r="AG277" s="51">
        <f t="shared" si="44"/>
        <v>23142.59</v>
      </c>
      <c r="AI277" s="41">
        <v>-9.9999999983992893E-3</v>
      </c>
    </row>
    <row r="278" spans="1:35" x14ac:dyDescent="0.3">
      <c r="A278" s="2" t="s">
        <v>440</v>
      </c>
      <c r="B278" s="3">
        <v>6007975</v>
      </c>
      <c r="C278" s="1">
        <v>146054</v>
      </c>
      <c r="D278" s="18">
        <v>5</v>
      </c>
      <c r="E278" s="59">
        <v>3.5</v>
      </c>
      <c r="F278" s="18">
        <v>1676</v>
      </c>
      <c r="G278" s="18">
        <v>8262</v>
      </c>
      <c r="H278" s="18">
        <v>0</v>
      </c>
      <c r="I278" s="18">
        <f t="shared" si="38"/>
        <v>9938</v>
      </c>
      <c r="J278" s="18">
        <f t="shared" si="39"/>
        <v>2484.5</v>
      </c>
      <c r="K278" s="18">
        <f t="shared" si="40"/>
        <v>8695.75</v>
      </c>
      <c r="L278" s="17">
        <f t="shared" si="41"/>
        <v>1.1880623201592786E-3</v>
      </c>
      <c r="M278" s="16">
        <f t="shared" si="42"/>
        <v>20791.090602787375</v>
      </c>
      <c r="N278" s="18">
        <f t="shared" si="37"/>
        <v>2484.5</v>
      </c>
      <c r="O278" s="16">
        <v>8.3683198240239083</v>
      </c>
      <c r="P278" s="16">
        <f t="shared" si="43"/>
        <v>20791.09</v>
      </c>
      <c r="Q278" s="41"/>
      <c r="R278" s="58">
        <v>3506.33</v>
      </c>
      <c r="S278" s="58">
        <v>0</v>
      </c>
      <c r="T278" s="58">
        <v>0</v>
      </c>
      <c r="U278" s="58">
        <v>0</v>
      </c>
      <c r="V278" s="58">
        <v>0</v>
      </c>
      <c r="W278" s="58">
        <v>0</v>
      </c>
      <c r="X278" s="58">
        <v>0</v>
      </c>
      <c r="Y278" s="58">
        <v>0</v>
      </c>
      <c r="Z278" s="58">
        <v>10223.99</v>
      </c>
      <c r="AA278" s="58">
        <v>1951.91</v>
      </c>
      <c r="AB278" s="58">
        <v>0</v>
      </c>
      <c r="AC278" s="58">
        <v>0</v>
      </c>
      <c r="AD278" s="58">
        <v>2464.4699999999998</v>
      </c>
      <c r="AE278" s="58">
        <v>284.52</v>
      </c>
      <c r="AF278" s="58">
        <v>2359.87</v>
      </c>
      <c r="AG278" s="41">
        <f t="shared" si="44"/>
        <v>20791.09</v>
      </c>
      <c r="AI278" s="41">
        <v>0</v>
      </c>
    </row>
    <row r="279" spans="1:35" x14ac:dyDescent="0.3">
      <c r="A279" s="2" t="s">
        <v>439</v>
      </c>
      <c r="B279" s="3">
        <v>6009567</v>
      </c>
      <c r="C279" s="1">
        <v>145926</v>
      </c>
      <c r="D279" s="18">
        <v>1</v>
      </c>
      <c r="E279" s="59">
        <v>0</v>
      </c>
      <c r="F279" s="18">
        <v>3166</v>
      </c>
      <c r="G279" s="18">
        <v>6657</v>
      </c>
      <c r="H279" s="18">
        <v>4099.2</v>
      </c>
      <c r="I279" s="18">
        <f t="shared" si="38"/>
        <v>13922.2</v>
      </c>
      <c r="J279" s="18">
        <f t="shared" si="39"/>
        <v>3480.55</v>
      </c>
      <c r="K279" s="18">
        <f t="shared" si="40"/>
        <v>0</v>
      </c>
      <c r="L279" s="17">
        <f t="shared" si="41"/>
        <v>0</v>
      </c>
      <c r="M279" s="16">
        <f t="shared" si="42"/>
        <v>0</v>
      </c>
      <c r="N279" s="18">
        <f t="shared" si="37"/>
        <v>3480.55</v>
      </c>
      <c r="O279" s="16">
        <v>0</v>
      </c>
      <c r="P279" s="16">
        <f t="shared" si="43"/>
        <v>0</v>
      </c>
      <c r="Q279" s="41"/>
      <c r="R279" s="58">
        <v>0</v>
      </c>
      <c r="S279" s="58">
        <v>0</v>
      </c>
      <c r="T279" s="58">
        <v>0</v>
      </c>
      <c r="U279" s="58">
        <v>0</v>
      </c>
      <c r="V279" s="58">
        <v>0</v>
      </c>
      <c r="W279" s="58">
        <v>0</v>
      </c>
      <c r="X279" s="58">
        <v>0</v>
      </c>
      <c r="Y279" s="58">
        <v>0</v>
      </c>
      <c r="Z279" s="58">
        <v>0</v>
      </c>
      <c r="AA279" s="58">
        <v>0</v>
      </c>
      <c r="AB279" s="58">
        <v>0</v>
      </c>
      <c r="AC279" s="58">
        <v>0</v>
      </c>
      <c r="AD279" s="58">
        <v>0</v>
      </c>
      <c r="AE279" s="58">
        <v>0</v>
      </c>
      <c r="AF279" s="58">
        <v>0</v>
      </c>
      <c r="AG279" s="41">
        <f t="shared" si="44"/>
        <v>0</v>
      </c>
      <c r="AI279" s="41">
        <v>0</v>
      </c>
    </row>
    <row r="280" spans="1:35" x14ac:dyDescent="0.3">
      <c r="A280" s="2" t="s">
        <v>438</v>
      </c>
      <c r="B280" s="3">
        <v>6000467</v>
      </c>
      <c r="C280" s="1">
        <v>145781</v>
      </c>
      <c r="D280" s="18">
        <v>3</v>
      </c>
      <c r="E280" s="59">
        <v>1.5</v>
      </c>
      <c r="F280" s="18">
        <v>6782</v>
      </c>
      <c r="G280" s="18">
        <v>14252</v>
      </c>
      <c r="H280" s="18">
        <v>5676.72</v>
      </c>
      <c r="I280" s="18">
        <f t="shared" si="38"/>
        <v>26710.720000000001</v>
      </c>
      <c r="J280" s="18">
        <f t="shared" si="39"/>
        <v>6677.68</v>
      </c>
      <c r="K280" s="18">
        <f t="shared" si="40"/>
        <v>10016.52</v>
      </c>
      <c r="L280" s="17">
        <f t="shared" si="41"/>
        <v>1.3685133532037855E-3</v>
      </c>
      <c r="M280" s="16">
        <f t="shared" si="42"/>
        <v>23948.983681066245</v>
      </c>
      <c r="N280" s="18">
        <f t="shared" si="37"/>
        <v>6677.68</v>
      </c>
      <c r="O280" s="16">
        <v>3.586422781724528</v>
      </c>
      <c r="P280" s="16">
        <f t="shared" si="43"/>
        <v>23948.98</v>
      </c>
      <c r="Q280" s="41"/>
      <c r="R280" s="58">
        <v>6080.7699999999977</v>
      </c>
      <c r="S280" s="58">
        <v>1221.6099999999999</v>
      </c>
      <c r="T280" s="58">
        <v>755.41</v>
      </c>
      <c r="U280" s="58">
        <v>0</v>
      </c>
      <c r="V280" s="58">
        <v>851.81</v>
      </c>
      <c r="W280" s="58">
        <v>319.33999999999997</v>
      </c>
      <c r="X280" s="58">
        <v>1941.62</v>
      </c>
      <c r="Y280" s="58">
        <v>0</v>
      </c>
      <c r="Z280" s="58">
        <v>2758.86</v>
      </c>
      <c r="AA280" s="58">
        <v>2459.39</v>
      </c>
      <c r="AB280" s="58">
        <v>3081.63</v>
      </c>
      <c r="AC280" s="58">
        <v>0</v>
      </c>
      <c r="AD280" s="58">
        <v>390.02</v>
      </c>
      <c r="AE280" s="58">
        <v>3784.57</v>
      </c>
      <c r="AF280" s="58">
        <v>303.95</v>
      </c>
      <c r="AG280" s="41">
        <f t="shared" si="44"/>
        <v>23948.98</v>
      </c>
      <c r="AI280" s="41">
        <v>-1.0000000002037268E-2</v>
      </c>
    </row>
    <row r="281" spans="1:35" x14ac:dyDescent="0.3">
      <c r="A281" s="2" t="s">
        <v>437</v>
      </c>
      <c r="B281" s="3">
        <v>6008270</v>
      </c>
      <c r="C281" s="1">
        <v>145419</v>
      </c>
      <c r="D281" s="18">
        <v>2</v>
      </c>
      <c r="E281" s="59">
        <v>0.75</v>
      </c>
      <c r="F281" s="18">
        <v>5548</v>
      </c>
      <c r="G281" s="18">
        <v>34275</v>
      </c>
      <c r="H281" s="18">
        <v>3038.28</v>
      </c>
      <c r="I281" s="18">
        <f t="shared" si="38"/>
        <v>42861.279999999999</v>
      </c>
      <c r="J281" s="18">
        <f t="shared" si="39"/>
        <v>10715.32</v>
      </c>
      <c r="K281" s="18">
        <f t="shared" si="40"/>
        <v>8036.49</v>
      </c>
      <c r="L281" s="17">
        <f t="shared" si="41"/>
        <v>1.0979905074705275E-3</v>
      </c>
      <c r="M281" s="16">
        <f t="shared" si="42"/>
        <v>19214.83388073423</v>
      </c>
      <c r="N281" s="18">
        <f t="shared" si="37"/>
        <v>10715.32</v>
      </c>
      <c r="O281" s="16">
        <v>1.7932113908622638</v>
      </c>
      <c r="P281" s="16">
        <f t="shared" si="43"/>
        <v>19214.830000000002</v>
      </c>
      <c r="Q281" s="41"/>
      <c r="R281" s="58">
        <v>2487.1799999999998</v>
      </c>
      <c r="S281" s="58">
        <v>600.26</v>
      </c>
      <c r="T281" s="58">
        <v>36.9</v>
      </c>
      <c r="U281" s="58">
        <v>0</v>
      </c>
      <c r="V281" s="58">
        <v>204.48</v>
      </c>
      <c r="W281" s="58">
        <v>47.82</v>
      </c>
      <c r="X281" s="58">
        <v>432.68</v>
      </c>
      <c r="Y281" s="58">
        <v>39.92</v>
      </c>
      <c r="Z281" s="58">
        <v>2990.63</v>
      </c>
      <c r="AA281" s="58">
        <v>5093.62</v>
      </c>
      <c r="AB281" s="58">
        <v>2416.8000000000002</v>
      </c>
      <c r="AC281" s="58">
        <v>0</v>
      </c>
      <c r="AD281" s="58">
        <v>766.15</v>
      </c>
      <c r="AE281" s="58">
        <v>3455.97</v>
      </c>
      <c r="AF281" s="58">
        <v>642.41999999999996</v>
      </c>
      <c r="AG281" s="41">
        <f t="shared" si="44"/>
        <v>19214.829999999998</v>
      </c>
      <c r="AI281" s="41">
        <v>0</v>
      </c>
    </row>
    <row r="282" spans="1:35" x14ac:dyDescent="0.3">
      <c r="A282" s="57" t="s">
        <v>436</v>
      </c>
      <c r="B282" s="23">
        <v>6006514</v>
      </c>
      <c r="C282" s="22">
        <v>145440</v>
      </c>
      <c r="D282" s="54">
        <v>2</v>
      </c>
      <c r="E282" s="56">
        <v>0.75</v>
      </c>
      <c r="F282" s="54">
        <v>3429</v>
      </c>
      <c r="G282" s="54">
        <v>17229</v>
      </c>
      <c r="H282" s="54">
        <v>43.68</v>
      </c>
      <c r="I282" s="54">
        <f t="shared" si="38"/>
        <v>20701.68</v>
      </c>
      <c r="J282" s="54">
        <f t="shared" si="39"/>
        <v>5175.42</v>
      </c>
      <c r="K282" s="54">
        <f t="shared" si="40"/>
        <v>3881.5650000000001</v>
      </c>
      <c r="L282" s="55">
        <f t="shared" si="41"/>
        <v>5.3032126265693585E-4</v>
      </c>
      <c r="M282" s="53">
        <f t="shared" si="42"/>
        <v>9280.6220964963777</v>
      </c>
      <c r="N282" s="54">
        <f t="shared" si="37"/>
        <v>5175.42</v>
      </c>
      <c r="O282" s="53">
        <v>1.7932113908622638</v>
      </c>
      <c r="P282" s="53">
        <f t="shared" si="43"/>
        <v>9280.6200000000008</v>
      </c>
      <c r="Q282" s="41"/>
      <c r="R282" s="52">
        <v>1537.23</v>
      </c>
      <c r="S282" s="52">
        <v>0</v>
      </c>
      <c r="T282" s="52">
        <v>0</v>
      </c>
      <c r="U282" s="52">
        <v>0</v>
      </c>
      <c r="V282" s="52">
        <v>0</v>
      </c>
      <c r="W282" s="52">
        <v>0</v>
      </c>
      <c r="X282" s="52">
        <v>19.579999999999998</v>
      </c>
      <c r="Y282" s="52">
        <v>0</v>
      </c>
      <c r="Z282" s="52">
        <v>984.02</v>
      </c>
      <c r="AA282" s="52">
        <v>5357.22</v>
      </c>
      <c r="AB282" s="52">
        <v>0</v>
      </c>
      <c r="AC282" s="52">
        <v>0</v>
      </c>
      <c r="AD282" s="52">
        <v>137.63</v>
      </c>
      <c r="AE282" s="52">
        <v>568.45000000000005</v>
      </c>
      <c r="AF282" s="52">
        <v>676.49</v>
      </c>
      <c r="AG282" s="51">
        <f t="shared" si="44"/>
        <v>9280.6200000000008</v>
      </c>
      <c r="AI282" s="41">
        <v>0</v>
      </c>
    </row>
    <row r="283" spans="1:35" x14ac:dyDescent="0.3">
      <c r="A283" s="2" t="s">
        <v>435</v>
      </c>
      <c r="B283" s="3">
        <v>6006837</v>
      </c>
      <c r="C283" s="1">
        <v>145626</v>
      </c>
      <c r="D283" s="18">
        <v>5</v>
      </c>
      <c r="E283" s="59">
        <v>3.5</v>
      </c>
      <c r="F283" s="18">
        <v>3053</v>
      </c>
      <c r="G283" s="18">
        <v>10868</v>
      </c>
      <c r="H283" s="18">
        <v>3465.84</v>
      </c>
      <c r="I283" s="18">
        <f t="shared" si="38"/>
        <v>17386.84</v>
      </c>
      <c r="J283" s="18">
        <f t="shared" si="39"/>
        <v>4346.71</v>
      </c>
      <c r="K283" s="18">
        <f t="shared" si="40"/>
        <v>15213.485000000001</v>
      </c>
      <c r="L283" s="17">
        <f t="shared" si="41"/>
        <v>2.0785519692733097E-3</v>
      </c>
      <c r="M283" s="16">
        <f t="shared" si="42"/>
        <v>36374.659462282922</v>
      </c>
      <c r="N283" s="18">
        <f t="shared" si="37"/>
        <v>4346.71</v>
      </c>
      <c r="O283" s="16">
        <v>8.3683198240239083</v>
      </c>
      <c r="P283" s="16">
        <f t="shared" si="43"/>
        <v>36374.660000000003</v>
      </c>
      <c r="Q283" s="41"/>
      <c r="R283" s="58">
        <v>6387.12</v>
      </c>
      <c r="S283" s="58">
        <v>1774.92</v>
      </c>
      <c r="T283" s="58">
        <v>590.47</v>
      </c>
      <c r="U283" s="58">
        <v>0</v>
      </c>
      <c r="V283" s="58">
        <v>1497.26</v>
      </c>
      <c r="W283" s="58">
        <v>161.68</v>
      </c>
      <c r="X283" s="58">
        <v>3226.49</v>
      </c>
      <c r="Y283" s="58">
        <v>0</v>
      </c>
      <c r="Z283" s="58">
        <v>5169.53</v>
      </c>
      <c r="AA283" s="58">
        <v>5843.18</v>
      </c>
      <c r="AB283" s="58">
        <v>4826.43</v>
      </c>
      <c r="AC283" s="58">
        <v>0</v>
      </c>
      <c r="AD283" s="58">
        <v>1037.67</v>
      </c>
      <c r="AE283" s="58">
        <v>5071.2</v>
      </c>
      <c r="AF283" s="58">
        <v>788.71</v>
      </c>
      <c r="AG283" s="41">
        <f t="shared" si="44"/>
        <v>36374.659999999996</v>
      </c>
      <c r="AI283" s="41">
        <v>0</v>
      </c>
    </row>
    <row r="284" spans="1:35" x14ac:dyDescent="0.3">
      <c r="A284" s="2" t="s">
        <v>434</v>
      </c>
      <c r="B284" s="3">
        <v>6000293</v>
      </c>
      <c r="C284" s="1">
        <v>145039</v>
      </c>
      <c r="D284" s="18">
        <v>3</v>
      </c>
      <c r="E284" s="59">
        <v>1.5</v>
      </c>
      <c r="F284" s="18">
        <v>7116</v>
      </c>
      <c r="G284" s="18">
        <v>10013</v>
      </c>
      <c r="H284" s="18">
        <v>9889.32</v>
      </c>
      <c r="I284" s="18">
        <f t="shared" si="38"/>
        <v>27018.32</v>
      </c>
      <c r="J284" s="18">
        <f t="shared" si="39"/>
        <v>6754.58</v>
      </c>
      <c r="K284" s="18">
        <f t="shared" si="40"/>
        <v>10131.869999999999</v>
      </c>
      <c r="L284" s="17">
        <f t="shared" si="41"/>
        <v>1.3842731195989062E-3</v>
      </c>
      <c r="M284" s="16">
        <f t="shared" si="42"/>
        <v>24224.77959298086</v>
      </c>
      <c r="N284" s="18">
        <f t="shared" si="37"/>
        <v>6754.58</v>
      </c>
      <c r="O284" s="16">
        <v>3.586422781724528</v>
      </c>
      <c r="P284" s="16">
        <f t="shared" si="43"/>
        <v>24224.78</v>
      </c>
      <c r="Q284" s="41"/>
      <c r="R284" s="58">
        <v>6380.25</v>
      </c>
      <c r="S284" s="58">
        <v>0</v>
      </c>
      <c r="T284" s="58">
        <v>0</v>
      </c>
      <c r="U284" s="58">
        <v>0</v>
      </c>
      <c r="V284" s="58">
        <v>0</v>
      </c>
      <c r="W284" s="58">
        <v>0</v>
      </c>
      <c r="X284" s="58">
        <v>0</v>
      </c>
      <c r="Y284" s="58">
        <v>8866.82</v>
      </c>
      <c r="Z284" s="58">
        <v>2895.14</v>
      </c>
      <c r="AA284" s="58">
        <v>1632.72</v>
      </c>
      <c r="AB284" s="58">
        <v>0</v>
      </c>
      <c r="AC284" s="58">
        <v>0</v>
      </c>
      <c r="AD284" s="58">
        <v>542.45000000000005</v>
      </c>
      <c r="AE284" s="58">
        <v>1076.82</v>
      </c>
      <c r="AF284" s="58">
        <v>2830.58</v>
      </c>
      <c r="AG284" s="41">
        <f t="shared" si="44"/>
        <v>24224.78</v>
      </c>
      <c r="AI284" s="41">
        <v>0</v>
      </c>
    </row>
    <row r="285" spans="1:35" x14ac:dyDescent="0.3">
      <c r="A285" s="2" t="s">
        <v>433</v>
      </c>
      <c r="B285" s="3">
        <v>6007793</v>
      </c>
      <c r="C285" s="1">
        <v>145237</v>
      </c>
      <c r="D285" s="18">
        <v>2</v>
      </c>
      <c r="E285" s="59">
        <v>0.75</v>
      </c>
      <c r="F285" s="18">
        <v>11566</v>
      </c>
      <c r="G285" s="18">
        <v>29890</v>
      </c>
      <c r="H285" s="18">
        <v>8195.8799999999992</v>
      </c>
      <c r="I285" s="18">
        <f t="shared" si="38"/>
        <v>49651.88</v>
      </c>
      <c r="J285" s="18">
        <f t="shared" si="39"/>
        <v>12412.97</v>
      </c>
      <c r="K285" s="18">
        <f t="shared" si="40"/>
        <v>9309.7274999999991</v>
      </c>
      <c r="L285" s="17">
        <f t="shared" si="41"/>
        <v>1.2719473827675172E-3</v>
      </c>
      <c r="M285" s="16">
        <f t="shared" si="42"/>
        <v>22259.079198431551</v>
      </c>
      <c r="N285" s="18">
        <f t="shared" si="37"/>
        <v>12412.97</v>
      </c>
      <c r="O285" s="16">
        <v>1.7932113908622638</v>
      </c>
      <c r="P285" s="16">
        <f t="shared" si="43"/>
        <v>22259.08</v>
      </c>
      <c r="Q285" s="41"/>
      <c r="R285" s="58">
        <v>5185.0800000000054</v>
      </c>
      <c r="S285" s="58">
        <v>878.92</v>
      </c>
      <c r="T285" s="58">
        <v>408.96</v>
      </c>
      <c r="U285" s="58">
        <v>0</v>
      </c>
      <c r="V285" s="58">
        <v>1120.31</v>
      </c>
      <c r="W285" s="58">
        <v>93.01</v>
      </c>
      <c r="X285" s="58">
        <v>1173.03</v>
      </c>
      <c r="Y285" s="58">
        <v>0</v>
      </c>
      <c r="Z285" s="58">
        <v>2853.9</v>
      </c>
      <c r="AA285" s="58">
        <v>3497.66</v>
      </c>
      <c r="AB285" s="58">
        <v>2656.19</v>
      </c>
      <c r="AC285" s="58">
        <v>0</v>
      </c>
      <c r="AD285" s="58">
        <v>620</v>
      </c>
      <c r="AE285" s="58">
        <v>2932.35</v>
      </c>
      <c r="AF285" s="58">
        <v>839.67</v>
      </c>
      <c r="AG285" s="41">
        <f t="shared" si="44"/>
        <v>22259.08</v>
      </c>
      <c r="AI285" s="41">
        <v>1.0000000005675247E-2</v>
      </c>
    </row>
    <row r="286" spans="1:35" x14ac:dyDescent="0.3">
      <c r="A286" s="2" t="s">
        <v>432</v>
      </c>
      <c r="B286" s="3">
        <v>6008056</v>
      </c>
      <c r="C286" s="1">
        <v>145524</v>
      </c>
      <c r="D286" s="18">
        <v>1</v>
      </c>
      <c r="E286" s="59">
        <v>0</v>
      </c>
      <c r="F286" s="18">
        <v>689</v>
      </c>
      <c r="G286" s="18">
        <v>590</v>
      </c>
      <c r="H286" s="18">
        <v>341.88</v>
      </c>
      <c r="I286" s="18">
        <f t="shared" si="38"/>
        <v>1620.88</v>
      </c>
      <c r="J286" s="18">
        <f t="shared" si="39"/>
        <v>405.22</v>
      </c>
      <c r="K286" s="18">
        <f t="shared" si="40"/>
        <v>0</v>
      </c>
      <c r="L286" s="17">
        <f t="shared" si="41"/>
        <v>0</v>
      </c>
      <c r="M286" s="16">
        <f t="shared" si="42"/>
        <v>0</v>
      </c>
      <c r="N286" s="18">
        <f t="shared" si="37"/>
        <v>405.22</v>
      </c>
      <c r="O286" s="16">
        <v>0</v>
      </c>
      <c r="P286" s="16">
        <f t="shared" si="43"/>
        <v>0</v>
      </c>
      <c r="Q286" s="41"/>
      <c r="R286" s="58">
        <v>0</v>
      </c>
      <c r="S286" s="58">
        <v>0</v>
      </c>
      <c r="T286" s="58">
        <v>0</v>
      </c>
      <c r="U286" s="58">
        <v>0</v>
      </c>
      <c r="V286" s="58">
        <v>0</v>
      </c>
      <c r="W286" s="58">
        <v>0</v>
      </c>
      <c r="X286" s="58">
        <v>0</v>
      </c>
      <c r="Y286" s="58">
        <v>0</v>
      </c>
      <c r="Z286" s="58">
        <v>0</v>
      </c>
      <c r="AA286" s="58">
        <v>0</v>
      </c>
      <c r="AB286" s="58">
        <v>0</v>
      </c>
      <c r="AC286" s="58">
        <v>0</v>
      </c>
      <c r="AD286" s="58">
        <v>0</v>
      </c>
      <c r="AE286" s="58">
        <v>0</v>
      </c>
      <c r="AF286" s="58">
        <v>0</v>
      </c>
      <c r="AG286" s="41">
        <f t="shared" si="44"/>
        <v>0</v>
      </c>
      <c r="AI286" s="41">
        <v>0</v>
      </c>
    </row>
    <row r="287" spans="1:35" x14ac:dyDescent="0.3">
      <c r="A287" s="57" t="s">
        <v>431</v>
      </c>
      <c r="B287" s="23">
        <v>6003578</v>
      </c>
      <c r="C287" s="22">
        <v>145347</v>
      </c>
      <c r="D287" s="54">
        <v>3</v>
      </c>
      <c r="E287" s="56">
        <v>1.5</v>
      </c>
      <c r="F287" s="54">
        <v>3215</v>
      </c>
      <c r="G287" s="54">
        <v>11228</v>
      </c>
      <c r="H287" s="54">
        <v>435.12</v>
      </c>
      <c r="I287" s="54">
        <f t="shared" si="38"/>
        <v>14878.12</v>
      </c>
      <c r="J287" s="54">
        <f t="shared" si="39"/>
        <v>3719.53</v>
      </c>
      <c r="K287" s="54">
        <f t="shared" si="40"/>
        <v>5579.2950000000001</v>
      </c>
      <c r="L287" s="55">
        <f t="shared" si="41"/>
        <v>7.6227469310330464E-4</v>
      </c>
      <c r="M287" s="53">
        <f t="shared" si="42"/>
        <v>13339.807129307832</v>
      </c>
      <c r="N287" s="54">
        <f t="shared" si="37"/>
        <v>3719.53</v>
      </c>
      <c r="O287" s="53">
        <v>3.586422781724528</v>
      </c>
      <c r="P287" s="53">
        <f t="shared" si="43"/>
        <v>13339.81</v>
      </c>
      <c r="Q287" s="41"/>
      <c r="R287" s="52">
        <v>2882.59</v>
      </c>
      <c r="S287" s="52">
        <v>136.32</v>
      </c>
      <c r="T287" s="52">
        <v>142.35</v>
      </c>
      <c r="U287" s="52">
        <v>0</v>
      </c>
      <c r="V287" s="52">
        <v>0</v>
      </c>
      <c r="W287" s="52">
        <v>0</v>
      </c>
      <c r="X287" s="52">
        <v>0</v>
      </c>
      <c r="Y287" s="52">
        <v>111.47</v>
      </c>
      <c r="Z287" s="52">
        <v>997.92</v>
      </c>
      <c r="AA287" s="52">
        <v>3813.26</v>
      </c>
      <c r="AB287" s="52">
        <v>0</v>
      </c>
      <c r="AC287" s="52">
        <v>0</v>
      </c>
      <c r="AD287" s="52">
        <v>218.77</v>
      </c>
      <c r="AE287" s="52">
        <v>4448.0600000000004</v>
      </c>
      <c r="AF287" s="52">
        <v>589.07000000000005</v>
      </c>
      <c r="AG287" s="51">
        <f t="shared" si="44"/>
        <v>13339.810000000001</v>
      </c>
      <c r="AI287" s="41">
        <v>0</v>
      </c>
    </row>
    <row r="288" spans="1:35" x14ac:dyDescent="0.3">
      <c r="A288" s="2" t="s">
        <v>430</v>
      </c>
      <c r="B288" s="3">
        <v>6003610</v>
      </c>
      <c r="C288" s="1">
        <v>145268</v>
      </c>
      <c r="D288" s="18">
        <v>5</v>
      </c>
      <c r="E288" s="59">
        <v>3.5</v>
      </c>
      <c r="F288" s="18">
        <v>14940</v>
      </c>
      <c r="G288" s="18">
        <v>17939</v>
      </c>
      <c r="H288" s="18">
        <v>12174.96</v>
      </c>
      <c r="I288" s="18">
        <f t="shared" si="38"/>
        <v>45053.96</v>
      </c>
      <c r="J288" s="18">
        <f t="shared" si="39"/>
        <v>11263.49</v>
      </c>
      <c r="K288" s="18">
        <f t="shared" si="40"/>
        <v>39422.214999999997</v>
      </c>
      <c r="L288" s="17">
        <f t="shared" si="41"/>
        <v>5.3860849516968526E-3</v>
      </c>
      <c r="M288" s="16">
        <f t="shared" si="42"/>
        <v>94256.48665469492</v>
      </c>
      <c r="N288" s="18">
        <f t="shared" si="37"/>
        <v>11263.49</v>
      </c>
      <c r="O288" s="16">
        <v>8.3683198240239083</v>
      </c>
      <c r="P288" s="16">
        <f t="shared" si="43"/>
        <v>94256.49</v>
      </c>
      <c r="Q288" s="41"/>
      <c r="R288" s="58">
        <v>31255.68</v>
      </c>
      <c r="S288" s="58">
        <v>5982.01</v>
      </c>
      <c r="T288" s="58">
        <v>4410.9399999999996</v>
      </c>
      <c r="U288" s="58">
        <v>0</v>
      </c>
      <c r="V288" s="58">
        <v>6380.93</v>
      </c>
      <c r="W288" s="58">
        <v>1131.73</v>
      </c>
      <c r="X288" s="58">
        <v>7565.38</v>
      </c>
      <c r="Y288" s="58">
        <v>0</v>
      </c>
      <c r="Z288" s="58">
        <v>7788.81</v>
      </c>
      <c r="AA288" s="58">
        <v>7979.19</v>
      </c>
      <c r="AB288" s="58">
        <v>9826.5</v>
      </c>
      <c r="AC288" s="58">
        <v>0</v>
      </c>
      <c r="AD288" s="58">
        <v>1148.55</v>
      </c>
      <c r="AE288" s="58">
        <v>8374.6</v>
      </c>
      <c r="AF288" s="58">
        <v>2412.17</v>
      </c>
      <c r="AG288" s="41">
        <f t="shared" si="44"/>
        <v>94256.49</v>
      </c>
      <c r="AI288" s="41">
        <v>0</v>
      </c>
    </row>
    <row r="289" spans="1:35" x14ac:dyDescent="0.3">
      <c r="A289" s="2" t="s">
        <v>429</v>
      </c>
      <c r="B289" s="3">
        <v>6003636</v>
      </c>
      <c r="C289" s="1">
        <v>146111</v>
      </c>
      <c r="D289" s="18">
        <v>4</v>
      </c>
      <c r="E289" s="59">
        <v>2.5</v>
      </c>
      <c r="F289" s="18">
        <v>1665</v>
      </c>
      <c r="G289" s="18">
        <v>3397</v>
      </c>
      <c r="H289" s="18">
        <v>0</v>
      </c>
      <c r="I289" s="18">
        <f t="shared" si="38"/>
        <v>5062</v>
      </c>
      <c r="J289" s="18">
        <f t="shared" si="39"/>
        <v>1265.5</v>
      </c>
      <c r="K289" s="18">
        <f t="shared" si="40"/>
        <v>3163.75</v>
      </c>
      <c r="L289" s="17">
        <f t="shared" si="41"/>
        <v>4.3224933621641804E-4</v>
      </c>
      <c r="M289" s="16">
        <f t="shared" si="42"/>
        <v>7564.3633837873158</v>
      </c>
      <c r="N289" s="18">
        <f t="shared" si="37"/>
        <v>1265.5</v>
      </c>
      <c r="O289" s="16">
        <v>5.9773713028742117</v>
      </c>
      <c r="P289" s="16">
        <f t="shared" si="43"/>
        <v>7564.36</v>
      </c>
      <c r="Q289" s="41"/>
      <c r="R289" s="58">
        <v>2488.08</v>
      </c>
      <c r="S289" s="58">
        <v>0</v>
      </c>
      <c r="T289" s="58">
        <v>0</v>
      </c>
      <c r="U289" s="58">
        <v>0</v>
      </c>
      <c r="V289" s="58">
        <v>0</v>
      </c>
      <c r="W289" s="58">
        <v>0</v>
      </c>
      <c r="X289" s="58">
        <v>0</v>
      </c>
      <c r="Y289" s="58">
        <v>0</v>
      </c>
      <c r="Z289" s="58">
        <v>1773.78</v>
      </c>
      <c r="AA289" s="58">
        <v>1975.52</v>
      </c>
      <c r="AB289" s="58">
        <v>0</v>
      </c>
      <c r="AC289" s="58">
        <v>0</v>
      </c>
      <c r="AD289" s="58">
        <v>185.3</v>
      </c>
      <c r="AE289" s="58">
        <v>1141.68</v>
      </c>
      <c r="AF289" s="58">
        <v>0</v>
      </c>
      <c r="AG289" s="41">
        <f t="shared" si="44"/>
        <v>7564.36</v>
      </c>
      <c r="AI289" s="41">
        <v>0</v>
      </c>
    </row>
    <row r="290" spans="1:35" x14ac:dyDescent="0.3">
      <c r="A290" s="2" t="s">
        <v>428</v>
      </c>
      <c r="B290" s="3">
        <v>6003685</v>
      </c>
      <c r="C290" s="1">
        <v>145773</v>
      </c>
      <c r="D290" s="18">
        <v>4</v>
      </c>
      <c r="E290" s="59">
        <v>2.5</v>
      </c>
      <c r="F290" s="18">
        <v>2554</v>
      </c>
      <c r="G290" s="18">
        <v>14245</v>
      </c>
      <c r="H290" s="18">
        <v>25.2</v>
      </c>
      <c r="I290" s="18">
        <f t="shared" si="38"/>
        <v>16824.2</v>
      </c>
      <c r="J290" s="18">
        <f t="shared" si="39"/>
        <v>4206.05</v>
      </c>
      <c r="K290" s="18">
        <f t="shared" si="40"/>
        <v>10515.125</v>
      </c>
      <c r="L290" s="17">
        <f t="shared" si="41"/>
        <v>1.4366355753402333E-3</v>
      </c>
      <c r="M290" s="16">
        <f t="shared" si="42"/>
        <v>25141.12256845408</v>
      </c>
      <c r="N290" s="18">
        <f t="shared" si="37"/>
        <v>4206.05</v>
      </c>
      <c r="O290" s="16">
        <v>5.9773713028742117</v>
      </c>
      <c r="P290" s="16">
        <f t="shared" si="43"/>
        <v>25141.119999999999</v>
      </c>
      <c r="Q290" s="41"/>
      <c r="R290" s="58">
        <v>3816.55</v>
      </c>
      <c r="S290" s="58">
        <v>0</v>
      </c>
      <c r="T290" s="58">
        <v>0</v>
      </c>
      <c r="U290" s="58">
        <v>0</v>
      </c>
      <c r="V290" s="58">
        <v>0</v>
      </c>
      <c r="W290" s="58">
        <v>0</v>
      </c>
      <c r="X290" s="58">
        <v>0</v>
      </c>
      <c r="Y290" s="58">
        <v>37.659999999999997</v>
      </c>
      <c r="Z290" s="58">
        <v>161.38999999999999</v>
      </c>
      <c r="AA290" s="58">
        <v>10567.99</v>
      </c>
      <c r="AB290" s="58">
        <v>0</v>
      </c>
      <c r="AC290" s="58">
        <v>0</v>
      </c>
      <c r="AD290" s="58">
        <v>0</v>
      </c>
      <c r="AE290" s="58">
        <v>9119.9699999999993</v>
      </c>
      <c r="AF290" s="58">
        <v>1437.56</v>
      </c>
      <c r="AG290" s="41">
        <f t="shared" si="44"/>
        <v>25141.119999999999</v>
      </c>
      <c r="AI290" s="41">
        <v>0</v>
      </c>
    </row>
    <row r="291" spans="1:35" x14ac:dyDescent="0.3">
      <c r="A291" s="2" t="s">
        <v>427</v>
      </c>
      <c r="B291" s="3">
        <v>6005573</v>
      </c>
      <c r="C291" s="1">
        <v>145930</v>
      </c>
      <c r="D291" s="18">
        <v>1</v>
      </c>
      <c r="E291" s="59">
        <v>0</v>
      </c>
      <c r="F291" s="18">
        <v>2535</v>
      </c>
      <c r="G291" s="18">
        <v>8091</v>
      </c>
      <c r="H291" s="18">
        <v>0</v>
      </c>
      <c r="I291" s="18">
        <f t="shared" si="38"/>
        <v>10626</v>
      </c>
      <c r="J291" s="18">
        <f t="shared" si="39"/>
        <v>2656.5</v>
      </c>
      <c r="K291" s="18">
        <f t="shared" si="40"/>
        <v>0</v>
      </c>
      <c r="L291" s="17">
        <f t="shared" si="41"/>
        <v>0</v>
      </c>
      <c r="M291" s="16">
        <f t="shared" si="42"/>
        <v>0</v>
      </c>
      <c r="N291" s="18">
        <f t="shared" si="37"/>
        <v>2656.5</v>
      </c>
      <c r="O291" s="16">
        <v>0</v>
      </c>
      <c r="P291" s="16">
        <f t="shared" si="43"/>
        <v>0</v>
      </c>
      <c r="Q291" s="41"/>
      <c r="R291" s="58">
        <v>0</v>
      </c>
      <c r="S291" s="58">
        <v>0</v>
      </c>
      <c r="T291" s="58">
        <v>0</v>
      </c>
      <c r="U291" s="58">
        <v>0</v>
      </c>
      <c r="V291" s="58">
        <v>0</v>
      </c>
      <c r="W291" s="58">
        <v>0</v>
      </c>
      <c r="X291" s="58">
        <v>0</v>
      </c>
      <c r="Y291" s="58">
        <v>0</v>
      </c>
      <c r="Z291" s="58">
        <v>0</v>
      </c>
      <c r="AA291" s="58">
        <v>0</v>
      </c>
      <c r="AB291" s="58">
        <v>0</v>
      </c>
      <c r="AC291" s="58">
        <v>0</v>
      </c>
      <c r="AD291" s="58">
        <v>0</v>
      </c>
      <c r="AE291" s="58">
        <v>0</v>
      </c>
      <c r="AF291" s="58">
        <v>0</v>
      </c>
      <c r="AG291" s="41">
        <f t="shared" si="44"/>
        <v>0</v>
      </c>
      <c r="AI291" s="41">
        <v>0</v>
      </c>
    </row>
    <row r="292" spans="1:35" x14ac:dyDescent="0.3">
      <c r="A292" s="57" t="s">
        <v>426</v>
      </c>
      <c r="B292" s="23">
        <v>6001986</v>
      </c>
      <c r="C292" s="22">
        <v>146075</v>
      </c>
      <c r="D292" s="54">
        <v>5</v>
      </c>
      <c r="E292" s="56">
        <v>3.5</v>
      </c>
      <c r="F292" s="54">
        <v>2741</v>
      </c>
      <c r="G292" s="54">
        <v>13641</v>
      </c>
      <c r="H292" s="54">
        <v>0</v>
      </c>
      <c r="I292" s="54">
        <f t="shared" si="38"/>
        <v>16382</v>
      </c>
      <c r="J292" s="54">
        <f t="shared" si="39"/>
        <v>4095.5</v>
      </c>
      <c r="K292" s="54">
        <f t="shared" si="40"/>
        <v>14334.25</v>
      </c>
      <c r="L292" s="55">
        <f t="shared" si="41"/>
        <v>1.9584259336737071E-3</v>
      </c>
      <c r="M292" s="53">
        <f t="shared" si="42"/>
        <v>34272.453839289876</v>
      </c>
      <c r="N292" s="54">
        <f t="shared" si="37"/>
        <v>4095.5</v>
      </c>
      <c r="O292" s="53">
        <v>8.3683198240239083</v>
      </c>
      <c r="P292" s="53">
        <f t="shared" si="43"/>
        <v>34272.449999999997</v>
      </c>
      <c r="Q292" s="41"/>
      <c r="R292" s="52">
        <v>5734.39</v>
      </c>
      <c r="S292" s="52">
        <v>0</v>
      </c>
      <c r="T292" s="52">
        <v>0</v>
      </c>
      <c r="U292" s="52">
        <v>0</v>
      </c>
      <c r="V292" s="52">
        <v>0</v>
      </c>
      <c r="W292" s="52">
        <v>0</v>
      </c>
      <c r="X292" s="52">
        <v>0</v>
      </c>
      <c r="Y292" s="52">
        <v>0</v>
      </c>
      <c r="Z292" s="52">
        <v>470.72</v>
      </c>
      <c r="AA292" s="52">
        <v>2.09</v>
      </c>
      <c r="AB292" s="52">
        <v>0</v>
      </c>
      <c r="AC292" s="52">
        <v>0</v>
      </c>
      <c r="AD292" s="52">
        <v>16.739999999999998</v>
      </c>
      <c r="AE292" s="52">
        <v>15148.75</v>
      </c>
      <c r="AF292" s="52">
        <v>12899.76</v>
      </c>
      <c r="AG292" s="51">
        <f t="shared" si="44"/>
        <v>34272.450000000004</v>
      </c>
      <c r="AI292" s="41">
        <v>0</v>
      </c>
    </row>
    <row r="293" spans="1:35" x14ac:dyDescent="0.3">
      <c r="A293" s="2" t="s">
        <v>425</v>
      </c>
      <c r="B293" s="3">
        <v>6015499</v>
      </c>
      <c r="C293" s="1">
        <v>146031</v>
      </c>
      <c r="D293" s="18">
        <v>5</v>
      </c>
      <c r="E293" s="59">
        <v>3.5</v>
      </c>
      <c r="F293" s="18">
        <v>7169</v>
      </c>
      <c r="G293" s="18">
        <v>27229</v>
      </c>
      <c r="H293" s="18">
        <v>436.8</v>
      </c>
      <c r="I293" s="18">
        <f t="shared" si="38"/>
        <v>34834.800000000003</v>
      </c>
      <c r="J293" s="18">
        <f t="shared" si="39"/>
        <v>8708.7000000000007</v>
      </c>
      <c r="K293" s="18">
        <f t="shared" si="40"/>
        <v>30480.450000000004</v>
      </c>
      <c r="L293" s="17">
        <f t="shared" si="41"/>
        <v>4.1644106772272529E-3</v>
      </c>
      <c r="M293" s="16">
        <f t="shared" si="42"/>
        <v>72877.18685147693</v>
      </c>
      <c r="N293" s="18">
        <f t="shared" si="37"/>
        <v>8708.7000000000007</v>
      </c>
      <c r="O293" s="16">
        <v>8.3683198240239083</v>
      </c>
      <c r="P293" s="16">
        <f t="shared" si="43"/>
        <v>72877.19</v>
      </c>
      <c r="Q293" s="41"/>
      <c r="R293" s="58">
        <v>14998.12</v>
      </c>
      <c r="S293" s="58">
        <v>0</v>
      </c>
      <c r="T293" s="58">
        <v>650.22</v>
      </c>
      <c r="U293" s="58">
        <v>0</v>
      </c>
      <c r="V293" s="58">
        <v>117.74</v>
      </c>
      <c r="W293" s="58">
        <v>0</v>
      </c>
      <c r="X293" s="58">
        <v>145.86000000000001</v>
      </c>
      <c r="Y293" s="58">
        <v>0</v>
      </c>
      <c r="Z293" s="58">
        <v>45619.9</v>
      </c>
      <c r="AA293" s="58">
        <v>2261.54</v>
      </c>
      <c r="AB293" s="58">
        <v>106.7</v>
      </c>
      <c r="AC293" s="58">
        <v>0</v>
      </c>
      <c r="AD293" s="58">
        <v>8290.91</v>
      </c>
      <c r="AE293" s="58">
        <v>686.2</v>
      </c>
      <c r="AF293" s="58">
        <v>0</v>
      </c>
      <c r="AG293" s="41">
        <f t="shared" si="44"/>
        <v>72877.19</v>
      </c>
      <c r="AI293" s="41">
        <v>0</v>
      </c>
    </row>
    <row r="294" spans="1:35" x14ac:dyDescent="0.3">
      <c r="A294" s="2" t="s">
        <v>424</v>
      </c>
      <c r="B294" s="3">
        <v>6016570</v>
      </c>
      <c r="C294" s="1">
        <v>146166</v>
      </c>
      <c r="D294" s="18">
        <v>2</v>
      </c>
      <c r="E294" s="59">
        <v>0.75</v>
      </c>
      <c r="F294" s="18">
        <v>308</v>
      </c>
      <c r="G294" s="18">
        <v>338</v>
      </c>
      <c r="H294" s="18">
        <v>0</v>
      </c>
      <c r="I294" s="18">
        <f t="shared" si="38"/>
        <v>646</v>
      </c>
      <c r="J294" s="18">
        <f t="shared" si="39"/>
        <v>161.5</v>
      </c>
      <c r="K294" s="18">
        <f t="shared" si="40"/>
        <v>121.125</v>
      </c>
      <c r="L294" s="17">
        <f t="shared" si="41"/>
        <v>1.654877940710032E-5</v>
      </c>
      <c r="M294" s="16">
        <f t="shared" si="42"/>
        <v>289.60363962425561</v>
      </c>
      <c r="N294" s="18">
        <f t="shared" si="37"/>
        <v>161.5</v>
      </c>
      <c r="O294" s="16">
        <v>1.7932113908622638</v>
      </c>
      <c r="P294" s="16">
        <f t="shared" si="43"/>
        <v>289.60000000000002</v>
      </c>
      <c r="Q294" s="41"/>
      <c r="R294" s="58">
        <v>138.08000000000001</v>
      </c>
      <c r="S294" s="58">
        <v>0</v>
      </c>
      <c r="T294" s="58">
        <v>0</v>
      </c>
      <c r="U294" s="58">
        <v>0</v>
      </c>
      <c r="V294" s="58">
        <v>0</v>
      </c>
      <c r="W294" s="58">
        <v>0</v>
      </c>
      <c r="X294" s="58">
        <v>0</v>
      </c>
      <c r="Y294" s="58">
        <v>0</v>
      </c>
      <c r="Z294" s="58">
        <v>0</v>
      </c>
      <c r="AA294" s="58">
        <v>54.69</v>
      </c>
      <c r="AB294" s="58">
        <v>0</v>
      </c>
      <c r="AC294" s="58">
        <v>0</v>
      </c>
      <c r="AD294" s="58">
        <v>0</v>
      </c>
      <c r="AE294" s="58">
        <v>96.83</v>
      </c>
      <c r="AF294" s="58">
        <v>0</v>
      </c>
      <c r="AG294" s="41">
        <f t="shared" si="44"/>
        <v>289.60000000000002</v>
      </c>
      <c r="AI294" s="41">
        <v>0</v>
      </c>
    </row>
    <row r="295" spans="1:35" x14ac:dyDescent="0.3">
      <c r="A295" s="2" t="s">
        <v>423</v>
      </c>
      <c r="B295" s="3">
        <v>6004493</v>
      </c>
      <c r="C295" s="1">
        <v>145909</v>
      </c>
      <c r="D295" s="18">
        <v>1</v>
      </c>
      <c r="E295" s="59">
        <v>0</v>
      </c>
      <c r="F295" s="18">
        <v>824</v>
      </c>
      <c r="G295" s="18">
        <v>7897</v>
      </c>
      <c r="H295" s="18">
        <v>0</v>
      </c>
      <c r="I295" s="18">
        <f t="shared" si="38"/>
        <v>8721</v>
      </c>
      <c r="J295" s="18">
        <f t="shared" si="39"/>
        <v>2180.25</v>
      </c>
      <c r="K295" s="18">
        <f t="shared" si="40"/>
        <v>0</v>
      </c>
      <c r="L295" s="17">
        <f t="shared" si="41"/>
        <v>0</v>
      </c>
      <c r="M295" s="16">
        <f t="shared" si="42"/>
        <v>0</v>
      </c>
      <c r="N295" s="18">
        <f t="shared" si="37"/>
        <v>2180.25</v>
      </c>
      <c r="O295" s="16">
        <v>0</v>
      </c>
      <c r="P295" s="16">
        <f t="shared" si="43"/>
        <v>0</v>
      </c>
      <c r="Q295" s="41"/>
      <c r="R295" s="58">
        <v>0</v>
      </c>
      <c r="S295" s="58">
        <v>0</v>
      </c>
      <c r="T295" s="58">
        <v>0</v>
      </c>
      <c r="U295" s="58">
        <v>0</v>
      </c>
      <c r="V295" s="58">
        <v>0</v>
      </c>
      <c r="W295" s="58">
        <v>0</v>
      </c>
      <c r="X295" s="58">
        <v>0</v>
      </c>
      <c r="Y295" s="58">
        <v>0</v>
      </c>
      <c r="Z295" s="58">
        <v>0</v>
      </c>
      <c r="AA295" s="58">
        <v>0</v>
      </c>
      <c r="AB295" s="58">
        <v>0</v>
      </c>
      <c r="AC295" s="58">
        <v>0</v>
      </c>
      <c r="AD295" s="58">
        <v>0</v>
      </c>
      <c r="AE295" s="58">
        <v>0</v>
      </c>
      <c r="AF295" s="58">
        <v>0</v>
      </c>
      <c r="AG295" s="41">
        <f t="shared" si="44"/>
        <v>0</v>
      </c>
      <c r="AI295" s="41">
        <v>0</v>
      </c>
    </row>
    <row r="296" spans="1:35" x14ac:dyDescent="0.3">
      <c r="A296" s="2" t="s">
        <v>422</v>
      </c>
      <c r="B296" s="3">
        <v>6003511</v>
      </c>
      <c r="C296" s="1">
        <v>145999</v>
      </c>
      <c r="D296" s="18">
        <v>4</v>
      </c>
      <c r="E296" s="59">
        <v>2.5</v>
      </c>
      <c r="F296" s="18">
        <v>7555</v>
      </c>
      <c r="G296" s="18">
        <v>11586</v>
      </c>
      <c r="H296" s="18">
        <v>841.68</v>
      </c>
      <c r="I296" s="18">
        <f t="shared" si="38"/>
        <v>19982.68</v>
      </c>
      <c r="J296" s="18">
        <f t="shared" si="39"/>
        <v>4995.67</v>
      </c>
      <c r="K296" s="18">
        <f t="shared" si="40"/>
        <v>12489.174999999999</v>
      </c>
      <c r="L296" s="17">
        <f t="shared" si="41"/>
        <v>1.7063413998074067E-3</v>
      </c>
      <c r="M296" s="16">
        <f t="shared" si="42"/>
        <v>29860.974496629617</v>
      </c>
      <c r="N296" s="18">
        <f t="shared" si="37"/>
        <v>4995.67</v>
      </c>
      <c r="O296" s="16">
        <v>5.9773713028742117</v>
      </c>
      <c r="P296" s="16">
        <f t="shared" si="43"/>
        <v>29860.97</v>
      </c>
      <c r="Q296" s="41"/>
      <c r="R296" s="58">
        <v>11289.76</v>
      </c>
      <c r="S296" s="58">
        <v>36.4</v>
      </c>
      <c r="T296" s="58">
        <v>76.569999999999993</v>
      </c>
      <c r="U296" s="58">
        <v>0</v>
      </c>
      <c r="V296" s="58">
        <v>458.17</v>
      </c>
      <c r="W296" s="58">
        <v>0</v>
      </c>
      <c r="X296" s="58">
        <v>686.62</v>
      </c>
      <c r="Y296" s="58">
        <v>0</v>
      </c>
      <c r="Z296" s="58">
        <v>482.67</v>
      </c>
      <c r="AA296" s="58">
        <v>9526.43</v>
      </c>
      <c r="AB296" s="58">
        <v>4523.38</v>
      </c>
      <c r="AC296" s="58">
        <v>0</v>
      </c>
      <c r="AD296" s="58">
        <v>118.05</v>
      </c>
      <c r="AE296" s="58">
        <v>2246</v>
      </c>
      <c r="AF296" s="58">
        <v>416.92</v>
      </c>
      <c r="AG296" s="41">
        <f t="shared" si="44"/>
        <v>29860.97</v>
      </c>
      <c r="AI296" s="41">
        <v>0</v>
      </c>
    </row>
    <row r="297" spans="1:35" x14ac:dyDescent="0.3">
      <c r="A297" s="57" t="s">
        <v>421</v>
      </c>
      <c r="B297" s="23">
        <v>6008593</v>
      </c>
      <c r="C297" s="22">
        <v>145665</v>
      </c>
      <c r="D297" s="54">
        <v>5</v>
      </c>
      <c r="E297" s="56">
        <v>3.5</v>
      </c>
      <c r="F297" s="54">
        <v>8634</v>
      </c>
      <c r="G297" s="54">
        <v>25446</v>
      </c>
      <c r="H297" s="54">
        <v>9270.24</v>
      </c>
      <c r="I297" s="54">
        <f t="shared" si="38"/>
        <v>43350.239999999998</v>
      </c>
      <c r="J297" s="54">
        <f t="shared" si="39"/>
        <v>10837.56</v>
      </c>
      <c r="K297" s="54">
        <f t="shared" si="40"/>
        <v>37931.46</v>
      </c>
      <c r="L297" s="55">
        <f t="shared" si="41"/>
        <v>5.1824096109741955E-3</v>
      </c>
      <c r="M297" s="53">
        <f t="shared" si="42"/>
        <v>90692.168192048426</v>
      </c>
      <c r="N297" s="54">
        <f t="shared" si="37"/>
        <v>10837.56</v>
      </c>
      <c r="O297" s="53">
        <v>8.3683198240239083</v>
      </c>
      <c r="P297" s="53">
        <f t="shared" si="43"/>
        <v>90692.17</v>
      </c>
      <c r="Q297" s="41"/>
      <c r="R297" s="52">
        <v>18063.02</v>
      </c>
      <c r="S297" s="52">
        <v>0</v>
      </c>
      <c r="T297" s="52">
        <v>3121.05</v>
      </c>
      <c r="U297" s="52">
        <v>0</v>
      </c>
      <c r="V297" s="52">
        <v>8377.27</v>
      </c>
      <c r="W297" s="52">
        <v>2101.79</v>
      </c>
      <c r="X297" s="52">
        <v>5760.58</v>
      </c>
      <c r="Y297" s="52">
        <v>33.39</v>
      </c>
      <c r="Z297" s="52">
        <v>15240.8</v>
      </c>
      <c r="AA297" s="52">
        <v>14514.85</v>
      </c>
      <c r="AB297" s="52">
        <v>870.31</v>
      </c>
      <c r="AC297" s="52">
        <v>0</v>
      </c>
      <c r="AD297" s="52">
        <v>3010.5</v>
      </c>
      <c r="AE297" s="52">
        <v>15144.57</v>
      </c>
      <c r="AF297" s="52">
        <v>4454.04</v>
      </c>
      <c r="AG297" s="51">
        <f t="shared" si="44"/>
        <v>90692.17</v>
      </c>
      <c r="AI297" s="41">
        <v>0</v>
      </c>
    </row>
    <row r="298" spans="1:35" x14ac:dyDescent="0.3">
      <c r="A298" s="2" t="s">
        <v>420</v>
      </c>
      <c r="B298" s="3">
        <v>6003008</v>
      </c>
      <c r="C298" s="1">
        <v>145070</v>
      </c>
      <c r="D298" s="18">
        <v>2</v>
      </c>
      <c r="E298" s="59">
        <v>0.75</v>
      </c>
      <c r="F298" s="18">
        <v>6049</v>
      </c>
      <c r="G298" s="18">
        <v>22119</v>
      </c>
      <c r="H298" s="18">
        <v>5561.64</v>
      </c>
      <c r="I298" s="18">
        <f t="shared" si="38"/>
        <v>33729.64</v>
      </c>
      <c r="J298" s="18">
        <f t="shared" si="39"/>
        <v>8432.41</v>
      </c>
      <c r="K298" s="18">
        <f t="shared" si="40"/>
        <v>6324.3074999999999</v>
      </c>
      <c r="L298" s="17">
        <f t="shared" si="41"/>
        <v>8.6406249510976349E-4</v>
      </c>
      <c r="M298" s="16">
        <f t="shared" si="42"/>
        <v>15121.093664420861</v>
      </c>
      <c r="N298" s="18">
        <f t="shared" si="37"/>
        <v>8432.41</v>
      </c>
      <c r="O298" s="16">
        <v>1.7932113908622638</v>
      </c>
      <c r="P298" s="16">
        <f t="shared" si="43"/>
        <v>15121.09</v>
      </c>
      <c r="Q298" s="41"/>
      <c r="R298" s="58">
        <v>2711.78</v>
      </c>
      <c r="S298" s="58">
        <v>1346.63</v>
      </c>
      <c r="T298" s="58">
        <v>262.85000000000002</v>
      </c>
      <c r="U298" s="58">
        <v>0</v>
      </c>
      <c r="V298" s="58">
        <v>529.09</v>
      </c>
      <c r="W298" s="58">
        <v>34.64</v>
      </c>
      <c r="X298" s="58">
        <v>320.08999999999997</v>
      </c>
      <c r="Y298" s="58">
        <v>0</v>
      </c>
      <c r="Z298" s="58">
        <v>1956.84</v>
      </c>
      <c r="AA298" s="58">
        <v>1592.82</v>
      </c>
      <c r="AB298" s="58">
        <v>2610.92</v>
      </c>
      <c r="AC298" s="58">
        <v>0</v>
      </c>
      <c r="AD298" s="58">
        <v>341.16</v>
      </c>
      <c r="AE298" s="58">
        <v>2083.71</v>
      </c>
      <c r="AF298" s="58">
        <v>1330.56</v>
      </c>
      <c r="AG298" s="41">
        <f t="shared" si="44"/>
        <v>15121.090000000002</v>
      </c>
      <c r="AI298" s="41">
        <v>0</v>
      </c>
    </row>
    <row r="299" spans="1:35" x14ac:dyDescent="0.3">
      <c r="A299" s="2" t="s">
        <v>419</v>
      </c>
      <c r="B299" s="3">
        <v>6010144</v>
      </c>
      <c r="C299" s="1">
        <v>145339</v>
      </c>
      <c r="D299" s="18">
        <v>3</v>
      </c>
      <c r="E299" s="59">
        <v>1.5</v>
      </c>
      <c r="F299" s="18">
        <v>7753</v>
      </c>
      <c r="G299" s="18">
        <v>26353</v>
      </c>
      <c r="H299" s="18">
        <v>4008.48</v>
      </c>
      <c r="I299" s="18">
        <f t="shared" si="38"/>
        <v>38114.480000000003</v>
      </c>
      <c r="J299" s="18">
        <f t="shared" si="39"/>
        <v>9528.6200000000008</v>
      </c>
      <c r="K299" s="18">
        <f t="shared" si="40"/>
        <v>14292.93</v>
      </c>
      <c r="L299" s="17">
        <f t="shared" si="41"/>
        <v>1.9527805626511981E-3</v>
      </c>
      <c r="M299" s="16">
        <f t="shared" si="42"/>
        <v>34173.659846395967</v>
      </c>
      <c r="N299" s="18">
        <f t="shared" si="37"/>
        <v>9528.6200000000008</v>
      </c>
      <c r="O299" s="16">
        <v>3.586422781724528</v>
      </c>
      <c r="P299" s="16">
        <f t="shared" si="43"/>
        <v>34173.660000000003</v>
      </c>
      <c r="Q299" s="41"/>
      <c r="R299" s="58">
        <v>6951.38</v>
      </c>
      <c r="S299" s="58">
        <v>591.97</v>
      </c>
      <c r="T299" s="58">
        <v>1062.69</v>
      </c>
      <c r="U299" s="58">
        <v>0</v>
      </c>
      <c r="V299" s="58">
        <v>1272.07</v>
      </c>
      <c r="W299" s="58">
        <v>38.409999999999997</v>
      </c>
      <c r="X299" s="58">
        <v>628.88</v>
      </c>
      <c r="Y299" s="58">
        <v>0</v>
      </c>
      <c r="Z299" s="58">
        <v>6198.24</v>
      </c>
      <c r="AA299" s="58">
        <v>8296.2900000000009</v>
      </c>
      <c r="AB299" s="58">
        <v>1059.79</v>
      </c>
      <c r="AC299" s="58">
        <v>0</v>
      </c>
      <c r="AD299" s="58">
        <v>1482.09</v>
      </c>
      <c r="AE299" s="58">
        <v>4657.87</v>
      </c>
      <c r="AF299" s="58">
        <v>1933.98</v>
      </c>
      <c r="AG299" s="41">
        <f t="shared" si="44"/>
        <v>34173.660000000003</v>
      </c>
      <c r="AI299" s="41">
        <v>0</v>
      </c>
    </row>
    <row r="300" spans="1:35" x14ac:dyDescent="0.3">
      <c r="A300" s="2" t="s">
        <v>418</v>
      </c>
      <c r="B300" s="3">
        <v>6008916</v>
      </c>
      <c r="C300" s="1">
        <v>145011</v>
      </c>
      <c r="D300" s="18">
        <v>5</v>
      </c>
      <c r="E300" s="59">
        <v>3.5</v>
      </c>
      <c r="F300" s="18">
        <v>5180</v>
      </c>
      <c r="G300" s="18">
        <v>12249</v>
      </c>
      <c r="H300" s="18">
        <v>6874.56</v>
      </c>
      <c r="I300" s="18">
        <f t="shared" si="38"/>
        <v>24303.56</v>
      </c>
      <c r="J300" s="18">
        <f t="shared" si="39"/>
        <v>6075.89</v>
      </c>
      <c r="K300" s="18">
        <f t="shared" si="40"/>
        <v>21265.615000000002</v>
      </c>
      <c r="L300" s="17">
        <f t="shared" si="41"/>
        <v>2.905428042033632E-3</v>
      </c>
      <c r="M300" s="16">
        <f t="shared" si="42"/>
        <v>50844.990735588559</v>
      </c>
      <c r="N300" s="18">
        <f t="shared" si="37"/>
        <v>6075.89</v>
      </c>
      <c r="O300" s="16">
        <v>8.3683198240239083</v>
      </c>
      <c r="P300" s="16">
        <f t="shared" si="43"/>
        <v>50844.99</v>
      </c>
      <c r="Q300" s="41"/>
      <c r="R300" s="58">
        <v>10836.979999999994</v>
      </c>
      <c r="S300" s="58">
        <v>2864.48</v>
      </c>
      <c r="T300" s="58">
        <v>1163.3599999999999</v>
      </c>
      <c r="U300" s="58">
        <v>0</v>
      </c>
      <c r="V300" s="58">
        <v>1723.96</v>
      </c>
      <c r="W300" s="58">
        <v>520.16999999999996</v>
      </c>
      <c r="X300" s="58">
        <v>8110.16</v>
      </c>
      <c r="Y300" s="58">
        <v>0</v>
      </c>
      <c r="Z300" s="58">
        <v>4625.59</v>
      </c>
      <c r="AA300" s="58">
        <v>4891.28</v>
      </c>
      <c r="AB300" s="58">
        <v>6849.47</v>
      </c>
      <c r="AC300" s="58">
        <v>0</v>
      </c>
      <c r="AD300" s="58">
        <v>638.08000000000004</v>
      </c>
      <c r="AE300" s="58">
        <v>7246.96</v>
      </c>
      <c r="AF300" s="58">
        <v>1374.5</v>
      </c>
      <c r="AG300" s="41">
        <f t="shared" si="44"/>
        <v>50844.99</v>
      </c>
      <c r="AI300" s="41">
        <v>9.9999999947613105E-3</v>
      </c>
    </row>
    <row r="301" spans="1:35" x14ac:dyDescent="0.3">
      <c r="A301" s="2" t="s">
        <v>417</v>
      </c>
      <c r="B301" s="3">
        <v>6000574</v>
      </c>
      <c r="C301" s="1">
        <v>145006</v>
      </c>
      <c r="D301" s="18">
        <v>2</v>
      </c>
      <c r="E301" s="59">
        <v>0.75</v>
      </c>
      <c r="F301" s="18">
        <v>6656</v>
      </c>
      <c r="G301" s="18">
        <v>22606</v>
      </c>
      <c r="H301" s="18">
        <v>2799.72</v>
      </c>
      <c r="I301" s="18">
        <f t="shared" si="38"/>
        <v>32061.72</v>
      </c>
      <c r="J301" s="18">
        <f t="shared" si="39"/>
        <v>8015.43</v>
      </c>
      <c r="K301" s="18">
        <f t="shared" si="40"/>
        <v>6011.5725000000002</v>
      </c>
      <c r="L301" s="17">
        <f t="shared" si="41"/>
        <v>8.2133487878052085E-4</v>
      </c>
      <c r="M301" s="16">
        <f t="shared" si="42"/>
        <v>14373.360378659116</v>
      </c>
      <c r="N301" s="18">
        <f t="shared" si="37"/>
        <v>8015.43</v>
      </c>
      <c r="O301" s="16">
        <v>1.7932113908622638</v>
      </c>
      <c r="P301" s="16">
        <f t="shared" si="43"/>
        <v>14373.36</v>
      </c>
      <c r="Q301" s="41"/>
      <c r="R301" s="58">
        <v>2983.9200000000023</v>
      </c>
      <c r="S301" s="58">
        <v>200.71</v>
      </c>
      <c r="T301" s="58">
        <v>233.85</v>
      </c>
      <c r="U301" s="58">
        <v>0</v>
      </c>
      <c r="V301" s="58">
        <v>281.68</v>
      </c>
      <c r="W301" s="58">
        <v>34.64</v>
      </c>
      <c r="X301" s="58">
        <v>467.33</v>
      </c>
      <c r="Y301" s="58">
        <v>36.9</v>
      </c>
      <c r="Z301" s="58">
        <v>2609.12</v>
      </c>
      <c r="AA301" s="58">
        <v>4413.09</v>
      </c>
      <c r="AB301" s="58">
        <v>0</v>
      </c>
      <c r="AC301" s="58">
        <v>0</v>
      </c>
      <c r="AD301" s="58">
        <v>712.8</v>
      </c>
      <c r="AE301" s="58">
        <v>1816.97</v>
      </c>
      <c r="AF301" s="58">
        <v>582.35</v>
      </c>
      <c r="AG301" s="41">
        <f t="shared" si="44"/>
        <v>14373.36</v>
      </c>
      <c r="AI301" s="41">
        <v>2.0000000002255547E-2</v>
      </c>
    </row>
    <row r="302" spans="1:35" x14ac:dyDescent="0.3">
      <c r="A302" s="57" t="s">
        <v>416</v>
      </c>
      <c r="B302" s="23">
        <v>6003057</v>
      </c>
      <c r="C302" s="22">
        <v>145307</v>
      </c>
      <c r="D302" s="54">
        <v>5</v>
      </c>
      <c r="E302" s="56">
        <v>3.5</v>
      </c>
      <c r="F302" s="54">
        <v>6367</v>
      </c>
      <c r="G302" s="54">
        <v>14872</v>
      </c>
      <c r="H302" s="54">
        <v>3644.76</v>
      </c>
      <c r="I302" s="54">
        <f t="shared" si="38"/>
        <v>24883.760000000002</v>
      </c>
      <c r="J302" s="54">
        <f t="shared" si="39"/>
        <v>6220.9400000000005</v>
      </c>
      <c r="K302" s="54">
        <f t="shared" si="40"/>
        <v>21773.29</v>
      </c>
      <c r="L302" s="55">
        <f t="shared" si="41"/>
        <v>2.9747894586321846E-3</v>
      </c>
      <c r="M302" s="53">
        <f t="shared" si="42"/>
        <v>52058.815526063227</v>
      </c>
      <c r="N302" s="54">
        <f t="shared" si="37"/>
        <v>6220.9400000000005</v>
      </c>
      <c r="O302" s="53">
        <v>8.3683198240239083</v>
      </c>
      <c r="P302" s="53">
        <f t="shared" si="43"/>
        <v>52058.82</v>
      </c>
      <c r="Q302" s="41"/>
      <c r="R302" s="52">
        <v>13320.289999999997</v>
      </c>
      <c r="S302" s="52">
        <v>1309.22</v>
      </c>
      <c r="T302" s="52">
        <v>752.14</v>
      </c>
      <c r="U302" s="52">
        <v>0</v>
      </c>
      <c r="V302" s="52">
        <v>2906.65</v>
      </c>
      <c r="W302" s="52">
        <v>323.35000000000002</v>
      </c>
      <c r="X302" s="52">
        <v>2333.7600000000002</v>
      </c>
      <c r="Y302" s="52">
        <v>0</v>
      </c>
      <c r="Z302" s="52">
        <v>5623.51</v>
      </c>
      <c r="AA302" s="52">
        <v>7485.46</v>
      </c>
      <c r="AB302" s="52">
        <v>4483.33</v>
      </c>
      <c r="AC302" s="52">
        <v>0</v>
      </c>
      <c r="AD302" s="52">
        <v>1211.31</v>
      </c>
      <c r="AE302" s="52">
        <v>10426.93</v>
      </c>
      <c r="AF302" s="52">
        <v>1882.87</v>
      </c>
      <c r="AG302" s="51">
        <f t="shared" si="44"/>
        <v>52058.82</v>
      </c>
      <c r="AI302" s="41">
        <v>1.9999999996798579E-2</v>
      </c>
    </row>
    <row r="303" spans="1:35" x14ac:dyDescent="0.3">
      <c r="A303" s="2" t="s">
        <v>415</v>
      </c>
      <c r="B303" s="3">
        <v>6003412</v>
      </c>
      <c r="C303" s="1">
        <v>145809</v>
      </c>
      <c r="D303" s="18">
        <v>4</v>
      </c>
      <c r="E303" s="59">
        <v>2.5</v>
      </c>
      <c r="F303" s="18">
        <v>4302</v>
      </c>
      <c r="G303" s="18">
        <v>25832</v>
      </c>
      <c r="H303" s="18">
        <v>3256.68</v>
      </c>
      <c r="I303" s="18">
        <f t="shared" si="38"/>
        <v>33390.68</v>
      </c>
      <c r="J303" s="18">
        <f t="shared" si="39"/>
        <v>8347.67</v>
      </c>
      <c r="K303" s="18">
        <f t="shared" si="40"/>
        <v>20869.174999999999</v>
      </c>
      <c r="L303" s="17">
        <f t="shared" si="41"/>
        <v>2.8512641773636559E-3</v>
      </c>
      <c r="M303" s="16">
        <f t="shared" si="42"/>
        <v>49897.123103863982</v>
      </c>
      <c r="N303" s="18">
        <f t="shared" si="37"/>
        <v>8347.67</v>
      </c>
      <c r="O303" s="16">
        <v>5.9773713028742117</v>
      </c>
      <c r="P303" s="16">
        <f t="shared" si="43"/>
        <v>49897.120000000003</v>
      </c>
      <c r="Q303" s="41"/>
      <c r="R303" s="58">
        <v>6428.6700000000092</v>
      </c>
      <c r="S303" s="58">
        <v>925.12</v>
      </c>
      <c r="T303" s="58">
        <v>846.04</v>
      </c>
      <c r="U303" s="58">
        <v>0</v>
      </c>
      <c r="V303" s="58">
        <v>829.72</v>
      </c>
      <c r="W303" s="58">
        <v>577.41</v>
      </c>
      <c r="X303" s="58">
        <v>1688.31</v>
      </c>
      <c r="Y303" s="58">
        <v>0</v>
      </c>
      <c r="Z303" s="58">
        <v>9254.4599999999991</v>
      </c>
      <c r="AA303" s="58">
        <v>9408.3799999999992</v>
      </c>
      <c r="AB303" s="58">
        <v>3283.07</v>
      </c>
      <c r="AC303" s="58">
        <v>0</v>
      </c>
      <c r="AD303" s="58">
        <v>1888.85</v>
      </c>
      <c r="AE303" s="58">
        <v>13558.17</v>
      </c>
      <c r="AF303" s="58">
        <v>1208.92</v>
      </c>
      <c r="AG303" s="41">
        <f t="shared" si="44"/>
        <v>49897.120000000003</v>
      </c>
      <c r="AI303" s="41">
        <v>1.0000000009313226E-2</v>
      </c>
    </row>
    <row r="304" spans="1:35" x14ac:dyDescent="0.3">
      <c r="A304" s="2" t="s">
        <v>414</v>
      </c>
      <c r="B304" s="3">
        <v>6009625</v>
      </c>
      <c r="C304" s="1">
        <v>145860</v>
      </c>
      <c r="D304" s="18">
        <v>5</v>
      </c>
      <c r="E304" s="59">
        <v>3.5</v>
      </c>
      <c r="F304" s="18">
        <v>7271</v>
      </c>
      <c r="G304" s="18">
        <v>31033</v>
      </c>
      <c r="H304" s="18">
        <v>6909.84</v>
      </c>
      <c r="I304" s="18">
        <f t="shared" si="38"/>
        <v>45213.84</v>
      </c>
      <c r="J304" s="18">
        <f t="shared" si="39"/>
        <v>11303.46</v>
      </c>
      <c r="K304" s="18">
        <f t="shared" si="40"/>
        <v>39562.11</v>
      </c>
      <c r="L304" s="17">
        <f t="shared" si="41"/>
        <v>5.4051981941749235E-3</v>
      </c>
      <c r="M304" s="16">
        <f t="shared" si="42"/>
        <v>94590.968398061159</v>
      </c>
      <c r="N304" s="18">
        <f t="shared" si="37"/>
        <v>11303.46</v>
      </c>
      <c r="O304" s="16">
        <v>8.3683198240239083</v>
      </c>
      <c r="P304" s="16">
        <f t="shared" si="43"/>
        <v>94590.97</v>
      </c>
      <c r="Q304" s="41"/>
      <c r="R304" s="58">
        <v>15211.51</v>
      </c>
      <c r="S304" s="58">
        <v>3034.94</v>
      </c>
      <c r="T304" s="58">
        <v>3586.75</v>
      </c>
      <c r="U304" s="58">
        <v>0</v>
      </c>
      <c r="V304" s="58">
        <v>2158.02</v>
      </c>
      <c r="W304" s="58">
        <v>646.70000000000005</v>
      </c>
      <c r="X304" s="58">
        <v>5029.53</v>
      </c>
      <c r="Y304" s="58">
        <v>0</v>
      </c>
      <c r="Z304" s="58">
        <v>16062.99</v>
      </c>
      <c r="AA304" s="58">
        <v>6818.09</v>
      </c>
      <c r="AB304" s="58">
        <v>18663.45</v>
      </c>
      <c r="AC304" s="58">
        <v>0</v>
      </c>
      <c r="AD304" s="58">
        <v>3579.55</v>
      </c>
      <c r="AE304" s="58">
        <v>17002.330000000002</v>
      </c>
      <c r="AF304" s="58">
        <v>2797.11</v>
      </c>
      <c r="AG304" s="41">
        <f t="shared" si="44"/>
        <v>94590.97</v>
      </c>
      <c r="AI304" s="41">
        <v>0</v>
      </c>
    </row>
    <row r="305" spans="1:35" x14ac:dyDescent="0.3">
      <c r="A305" s="2" t="s">
        <v>413</v>
      </c>
      <c r="B305" s="3">
        <v>6007439</v>
      </c>
      <c r="C305" s="1">
        <v>145433</v>
      </c>
      <c r="D305" s="18">
        <v>3</v>
      </c>
      <c r="E305" s="59">
        <v>1.5</v>
      </c>
      <c r="F305" s="18">
        <v>4491</v>
      </c>
      <c r="G305" s="18">
        <v>14501</v>
      </c>
      <c r="H305" s="18">
        <v>6611.64</v>
      </c>
      <c r="I305" s="18">
        <f t="shared" si="38"/>
        <v>25603.64</v>
      </c>
      <c r="J305" s="18">
        <f t="shared" si="39"/>
        <v>6400.91</v>
      </c>
      <c r="K305" s="18">
        <f t="shared" si="40"/>
        <v>9601.3649999999998</v>
      </c>
      <c r="L305" s="17">
        <f t="shared" si="41"/>
        <v>1.3117925398724768E-3</v>
      </c>
      <c r="M305" s="16">
        <f t="shared" si="42"/>
        <v>22956.369447768346</v>
      </c>
      <c r="N305" s="18">
        <f t="shared" si="37"/>
        <v>6400.91</v>
      </c>
      <c r="O305" s="16">
        <v>3.586422781724528</v>
      </c>
      <c r="P305" s="16">
        <f t="shared" si="43"/>
        <v>22956.37</v>
      </c>
      <c r="Q305" s="41"/>
      <c r="R305" s="58">
        <v>4026.6399999999994</v>
      </c>
      <c r="S305" s="58">
        <v>1695.34</v>
      </c>
      <c r="T305" s="58">
        <v>1352.66</v>
      </c>
      <c r="U305" s="58">
        <v>0</v>
      </c>
      <c r="V305" s="58">
        <v>993.4</v>
      </c>
      <c r="W305" s="58">
        <v>138.58000000000001</v>
      </c>
      <c r="X305" s="58">
        <v>1748.06</v>
      </c>
      <c r="Y305" s="58">
        <v>0</v>
      </c>
      <c r="Z305" s="58">
        <v>2486.29</v>
      </c>
      <c r="AA305" s="58">
        <v>5246.04</v>
      </c>
      <c r="AB305" s="58">
        <v>67.25</v>
      </c>
      <c r="AC305" s="58">
        <v>0</v>
      </c>
      <c r="AD305" s="58">
        <v>507.48</v>
      </c>
      <c r="AE305" s="58">
        <v>3420.55</v>
      </c>
      <c r="AF305" s="58">
        <v>1274.08</v>
      </c>
      <c r="AG305" s="41">
        <f t="shared" si="44"/>
        <v>22956.369999999995</v>
      </c>
      <c r="AI305" s="41">
        <v>-2.0000000000436557E-2</v>
      </c>
    </row>
    <row r="306" spans="1:35" x14ac:dyDescent="0.3">
      <c r="A306" s="2" t="s">
        <v>412</v>
      </c>
      <c r="B306" s="3">
        <v>6005979</v>
      </c>
      <c r="C306" s="1">
        <v>145769</v>
      </c>
      <c r="D306" s="18">
        <v>3</v>
      </c>
      <c r="E306" s="59">
        <v>1.5</v>
      </c>
      <c r="F306" s="18">
        <v>2053</v>
      </c>
      <c r="G306" s="18">
        <v>7721</v>
      </c>
      <c r="H306" s="18">
        <v>0</v>
      </c>
      <c r="I306" s="18">
        <f t="shared" si="38"/>
        <v>9774</v>
      </c>
      <c r="J306" s="18">
        <f t="shared" si="39"/>
        <v>2443.5</v>
      </c>
      <c r="K306" s="18">
        <f t="shared" si="40"/>
        <v>3665.25</v>
      </c>
      <c r="L306" s="17">
        <f t="shared" si="41"/>
        <v>5.0076708955107906E-4</v>
      </c>
      <c r="M306" s="16">
        <f t="shared" si="42"/>
        <v>8763.4240671438838</v>
      </c>
      <c r="N306" s="18">
        <f t="shared" si="37"/>
        <v>2443.5</v>
      </c>
      <c r="O306" s="16">
        <v>3.586422781724528</v>
      </c>
      <c r="P306" s="16">
        <f t="shared" si="43"/>
        <v>8763.42</v>
      </c>
      <c r="Q306" s="41"/>
      <c r="R306" s="58">
        <v>1840.7199999999998</v>
      </c>
      <c r="S306" s="58">
        <v>0</v>
      </c>
      <c r="T306" s="58">
        <v>0</v>
      </c>
      <c r="U306" s="58">
        <v>0</v>
      </c>
      <c r="V306" s="58">
        <v>0</v>
      </c>
      <c r="W306" s="58">
        <v>0</v>
      </c>
      <c r="X306" s="58">
        <v>0</v>
      </c>
      <c r="Y306" s="58">
        <v>0</v>
      </c>
      <c r="Z306" s="58">
        <v>650.94000000000005</v>
      </c>
      <c r="AA306" s="58">
        <v>2774.1</v>
      </c>
      <c r="AB306" s="58">
        <v>0</v>
      </c>
      <c r="AC306" s="58">
        <v>0</v>
      </c>
      <c r="AD306" s="58">
        <v>90.56</v>
      </c>
      <c r="AE306" s="58">
        <v>2111.5100000000002</v>
      </c>
      <c r="AF306" s="58">
        <v>1295.5899999999999</v>
      </c>
      <c r="AG306" s="41">
        <f t="shared" si="44"/>
        <v>8763.42</v>
      </c>
      <c r="AI306" s="41">
        <v>-1.0000000000218279E-2</v>
      </c>
    </row>
    <row r="307" spans="1:35" x14ac:dyDescent="0.3">
      <c r="A307" s="57" t="s">
        <v>411</v>
      </c>
      <c r="B307" s="23">
        <v>6003933</v>
      </c>
      <c r="C307" s="22">
        <v>145691</v>
      </c>
      <c r="D307" s="54">
        <v>1</v>
      </c>
      <c r="E307" s="56">
        <v>0</v>
      </c>
      <c r="F307" s="54">
        <v>3074</v>
      </c>
      <c r="G307" s="54">
        <v>3374</v>
      </c>
      <c r="H307" s="54">
        <v>2539.3200000000002</v>
      </c>
      <c r="I307" s="54">
        <f t="shared" si="38"/>
        <v>8987.32</v>
      </c>
      <c r="J307" s="54">
        <f t="shared" si="39"/>
        <v>2246.83</v>
      </c>
      <c r="K307" s="54">
        <f t="shared" si="40"/>
        <v>0</v>
      </c>
      <c r="L307" s="55">
        <f t="shared" si="41"/>
        <v>0</v>
      </c>
      <c r="M307" s="53">
        <f t="shared" si="42"/>
        <v>0</v>
      </c>
      <c r="N307" s="54">
        <f t="shared" si="37"/>
        <v>2246.83</v>
      </c>
      <c r="O307" s="53">
        <v>0</v>
      </c>
      <c r="P307" s="53">
        <f t="shared" si="43"/>
        <v>0</v>
      </c>
      <c r="Q307" s="41"/>
      <c r="R307" s="52">
        <v>0</v>
      </c>
      <c r="S307" s="52">
        <v>0</v>
      </c>
      <c r="T307" s="52">
        <v>0</v>
      </c>
      <c r="U307" s="52">
        <v>0</v>
      </c>
      <c r="V307" s="52">
        <v>0</v>
      </c>
      <c r="W307" s="52">
        <v>0</v>
      </c>
      <c r="X307" s="52">
        <v>0</v>
      </c>
      <c r="Y307" s="52">
        <v>0</v>
      </c>
      <c r="Z307" s="52">
        <v>0</v>
      </c>
      <c r="AA307" s="52">
        <v>0</v>
      </c>
      <c r="AB307" s="52">
        <v>0</v>
      </c>
      <c r="AC307" s="52">
        <v>0</v>
      </c>
      <c r="AD307" s="52">
        <v>0</v>
      </c>
      <c r="AE307" s="52">
        <v>0</v>
      </c>
      <c r="AF307" s="52">
        <v>0</v>
      </c>
      <c r="AG307" s="51">
        <f t="shared" si="44"/>
        <v>0</v>
      </c>
      <c r="AI307" s="41">
        <v>0</v>
      </c>
    </row>
    <row r="308" spans="1:35" x14ac:dyDescent="0.3">
      <c r="A308" s="2" t="s">
        <v>410</v>
      </c>
      <c r="B308" s="3">
        <v>6003974</v>
      </c>
      <c r="C308" s="1">
        <v>146146</v>
      </c>
      <c r="D308" s="18">
        <v>2</v>
      </c>
      <c r="E308" s="59">
        <v>0.75</v>
      </c>
      <c r="F308" s="18">
        <v>760</v>
      </c>
      <c r="G308" s="18">
        <v>6232</v>
      </c>
      <c r="H308" s="18">
        <v>17</v>
      </c>
      <c r="I308" s="18">
        <f t="shared" si="38"/>
        <v>7009</v>
      </c>
      <c r="J308" s="18">
        <f t="shared" si="39"/>
        <v>1752.25</v>
      </c>
      <c r="K308" s="18">
        <f t="shared" si="40"/>
        <v>1314.1875</v>
      </c>
      <c r="L308" s="17">
        <f t="shared" si="41"/>
        <v>1.7955169483648009E-4</v>
      </c>
      <c r="M308" s="16">
        <f t="shared" si="42"/>
        <v>3142.1546596384014</v>
      </c>
      <c r="N308" s="18">
        <f t="shared" si="37"/>
        <v>1752.25</v>
      </c>
      <c r="O308" s="16">
        <v>1.7932113908622638</v>
      </c>
      <c r="P308" s="16">
        <f t="shared" si="43"/>
        <v>3142.15</v>
      </c>
      <c r="Q308" s="41"/>
      <c r="R308" s="58">
        <v>340.71</v>
      </c>
      <c r="S308" s="58">
        <v>0</v>
      </c>
      <c r="T308" s="58">
        <v>0</v>
      </c>
      <c r="U308" s="58">
        <v>0</v>
      </c>
      <c r="V308" s="58">
        <v>7.62</v>
      </c>
      <c r="W308" s="58">
        <v>0</v>
      </c>
      <c r="X308" s="58">
        <v>0</v>
      </c>
      <c r="Y308" s="58">
        <v>0</v>
      </c>
      <c r="Z308" s="58">
        <v>28.69</v>
      </c>
      <c r="AA308" s="58">
        <v>1656.48</v>
      </c>
      <c r="AB308" s="58">
        <v>0</v>
      </c>
      <c r="AC308" s="58">
        <v>0</v>
      </c>
      <c r="AD308" s="58">
        <v>0</v>
      </c>
      <c r="AE308" s="58">
        <v>1108.6500000000001</v>
      </c>
      <c r="AF308" s="58">
        <v>0</v>
      </c>
      <c r="AG308" s="41">
        <f t="shared" si="44"/>
        <v>3142.15</v>
      </c>
      <c r="AI308" s="41">
        <v>0</v>
      </c>
    </row>
    <row r="309" spans="1:35" x14ac:dyDescent="0.3">
      <c r="A309" s="2" t="s">
        <v>409</v>
      </c>
      <c r="B309" s="3">
        <v>6013684</v>
      </c>
      <c r="C309" s="1">
        <v>145775</v>
      </c>
      <c r="D309" s="18">
        <v>5</v>
      </c>
      <c r="E309" s="59">
        <v>3.5</v>
      </c>
      <c r="F309" s="18">
        <v>12096</v>
      </c>
      <c r="G309" s="18">
        <v>19808</v>
      </c>
      <c r="H309" s="18">
        <v>7151.76</v>
      </c>
      <c r="I309" s="18">
        <f t="shared" si="38"/>
        <v>39055.760000000002</v>
      </c>
      <c r="J309" s="18">
        <f t="shared" si="39"/>
        <v>9763.94</v>
      </c>
      <c r="K309" s="18">
        <f t="shared" si="40"/>
        <v>34173.79</v>
      </c>
      <c r="L309" s="17">
        <f t="shared" si="41"/>
        <v>4.6690155807188509E-3</v>
      </c>
      <c r="M309" s="16">
        <f t="shared" si="42"/>
        <v>81707.772662579897</v>
      </c>
      <c r="N309" s="18">
        <f t="shared" si="37"/>
        <v>9763.94</v>
      </c>
      <c r="O309" s="16">
        <v>8.3683198240239083</v>
      </c>
      <c r="P309" s="16">
        <f t="shared" si="43"/>
        <v>81707.77</v>
      </c>
      <c r="Q309" s="41"/>
      <c r="R309" s="58">
        <v>25305.8</v>
      </c>
      <c r="S309" s="58">
        <v>5041.83</v>
      </c>
      <c r="T309" s="58">
        <v>3256.36</v>
      </c>
      <c r="U309" s="58">
        <v>0</v>
      </c>
      <c r="V309" s="58">
        <v>4598.9799999999996</v>
      </c>
      <c r="W309" s="58">
        <v>237.24</v>
      </c>
      <c r="X309" s="58">
        <v>1827.64</v>
      </c>
      <c r="Y309" s="58">
        <v>0</v>
      </c>
      <c r="Z309" s="58">
        <v>9962.48</v>
      </c>
      <c r="AA309" s="58">
        <v>11657.07</v>
      </c>
      <c r="AB309" s="58">
        <v>5573.3</v>
      </c>
      <c r="AC309" s="58">
        <v>0</v>
      </c>
      <c r="AD309" s="58">
        <v>2215.5100000000002</v>
      </c>
      <c r="AE309" s="58">
        <v>8807.66</v>
      </c>
      <c r="AF309" s="58">
        <v>3223.9</v>
      </c>
      <c r="AG309" s="41">
        <f t="shared" si="44"/>
        <v>81707.76999999999</v>
      </c>
      <c r="AI309" s="41">
        <v>0</v>
      </c>
    </row>
    <row r="310" spans="1:35" x14ac:dyDescent="0.3">
      <c r="A310" s="2" t="s">
        <v>408</v>
      </c>
      <c r="B310" s="3">
        <v>6004089</v>
      </c>
      <c r="C310" s="1">
        <v>145774</v>
      </c>
      <c r="D310" s="18">
        <v>2</v>
      </c>
      <c r="E310" s="59">
        <v>0.75</v>
      </c>
      <c r="F310" s="18">
        <v>1637</v>
      </c>
      <c r="G310" s="18">
        <v>9431</v>
      </c>
      <c r="H310" s="18">
        <v>0</v>
      </c>
      <c r="I310" s="18">
        <f t="shared" si="38"/>
        <v>11068</v>
      </c>
      <c r="J310" s="18">
        <f t="shared" si="39"/>
        <v>2767</v>
      </c>
      <c r="K310" s="18">
        <f t="shared" si="40"/>
        <v>2075.25</v>
      </c>
      <c r="L310" s="17">
        <f t="shared" si="41"/>
        <v>2.8353233820090762E-4</v>
      </c>
      <c r="M310" s="16">
        <f t="shared" si="42"/>
        <v>4961.8159185158838</v>
      </c>
      <c r="N310" s="18">
        <f t="shared" si="37"/>
        <v>2767</v>
      </c>
      <c r="O310" s="16">
        <v>1.7932113908622638</v>
      </c>
      <c r="P310" s="16">
        <f t="shared" si="43"/>
        <v>4961.82</v>
      </c>
      <c r="Q310" s="41"/>
      <c r="R310" s="58">
        <v>733.87</v>
      </c>
      <c r="S310" s="58">
        <v>0</v>
      </c>
      <c r="T310" s="58">
        <v>0</v>
      </c>
      <c r="U310" s="58">
        <v>0</v>
      </c>
      <c r="V310" s="58">
        <v>0</v>
      </c>
      <c r="W310" s="58">
        <v>0</v>
      </c>
      <c r="X310" s="58">
        <v>0</v>
      </c>
      <c r="Y310" s="58">
        <v>0</v>
      </c>
      <c r="Z310" s="58">
        <v>816.36</v>
      </c>
      <c r="AA310" s="58">
        <v>1745.69</v>
      </c>
      <c r="AB310" s="58">
        <v>0</v>
      </c>
      <c r="AC310" s="58">
        <v>0</v>
      </c>
      <c r="AD310" s="58">
        <v>132.69999999999999</v>
      </c>
      <c r="AE310" s="58">
        <v>1533.2</v>
      </c>
      <c r="AF310" s="58">
        <v>0</v>
      </c>
      <c r="AG310" s="41">
        <f t="shared" si="44"/>
        <v>4961.82</v>
      </c>
      <c r="AI310" s="41">
        <v>0</v>
      </c>
    </row>
    <row r="311" spans="1:35" x14ac:dyDescent="0.3">
      <c r="A311" s="2" t="s">
        <v>407</v>
      </c>
      <c r="B311" s="3">
        <v>6015317</v>
      </c>
      <c r="C311" s="1">
        <v>146090</v>
      </c>
      <c r="D311" s="18">
        <v>2</v>
      </c>
      <c r="E311" s="59">
        <v>0.75</v>
      </c>
      <c r="F311" s="18">
        <v>1351</v>
      </c>
      <c r="G311" s="18">
        <v>4697</v>
      </c>
      <c r="H311" s="18">
        <v>1473.36</v>
      </c>
      <c r="I311" s="18">
        <f t="shared" si="38"/>
        <v>7521.36</v>
      </c>
      <c r="J311" s="18">
        <f t="shared" si="39"/>
        <v>1880.34</v>
      </c>
      <c r="K311" s="18">
        <f t="shared" si="40"/>
        <v>1410.2549999999999</v>
      </c>
      <c r="L311" s="17">
        <f t="shared" si="41"/>
        <v>1.9267697752536851E-4</v>
      </c>
      <c r="M311" s="16">
        <f t="shared" si="42"/>
        <v>3371.8471066939487</v>
      </c>
      <c r="N311" s="18">
        <f t="shared" si="37"/>
        <v>1880.34</v>
      </c>
      <c r="O311" s="16">
        <v>1.7932113908622638</v>
      </c>
      <c r="P311" s="16">
        <f t="shared" si="43"/>
        <v>3371.85</v>
      </c>
      <c r="Q311" s="41"/>
      <c r="R311" s="58">
        <v>605.66</v>
      </c>
      <c r="S311" s="58">
        <v>0</v>
      </c>
      <c r="T311" s="58">
        <v>0</v>
      </c>
      <c r="U311" s="58">
        <v>0</v>
      </c>
      <c r="V311" s="58">
        <v>0</v>
      </c>
      <c r="W311" s="58">
        <v>0</v>
      </c>
      <c r="X311" s="58">
        <v>0</v>
      </c>
      <c r="Y311" s="58">
        <v>660.51</v>
      </c>
      <c r="Z311" s="58">
        <v>539.30999999999995</v>
      </c>
      <c r="AA311" s="58">
        <v>882.71</v>
      </c>
      <c r="AB311" s="58">
        <v>0</v>
      </c>
      <c r="AC311" s="58">
        <v>0</v>
      </c>
      <c r="AD311" s="58">
        <v>136.72999999999999</v>
      </c>
      <c r="AE311" s="58">
        <v>413.34</v>
      </c>
      <c r="AF311" s="58">
        <v>133.59</v>
      </c>
      <c r="AG311" s="41">
        <f t="shared" si="44"/>
        <v>3371.8500000000004</v>
      </c>
      <c r="AI311" s="41">
        <v>0</v>
      </c>
    </row>
    <row r="312" spans="1:35" x14ac:dyDescent="0.3">
      <c r="A312" s="57" t="s">
        <v>406</v>
      </c>
      <c r="B312" s="23">
        <v>6016901</v>
      </c>
      <c r="C312" s="22">
        <v>146179</v>
      </c>
      <c r="D312" s="54">
        <v>4</v>
      </c>
      <c r="E312" s="56">
        <v>2.5</v>
      </c>
      <c r="F312" s="54">
        <v>0</v>
      </c>
      <c r="G312" s="54">
        <v>0</v>
      </c>
      <c r="H312" s="54">
        <v>52.08</v>
      </c>
      <c r="I312" s="54">
        <f t="shared" si="38"/>
        <v>52.08</v>
      </c>
      <c r="J312" s="54">
        <f t="shared" si="39"/>
        <v>13.02</v>
      </c>
      <c r="K312" s="54">
        <f t="shared" si="40"/>
        <v>32.549999999999997</v>
      </c>
      <c r="L312" s="55">
        <f t="shared" si="41"/>
        <v>4.447164249338414E-6</v>
      </c>
      <c r="M312" s="53">
        <f t="shared" si="42"/>
        <v>77.825374363422242</v>
      </c>
      <c r="N312" s="54">
        <f t="shared" si="37"/>
        <v>13.02</v>
      </c>
      <c r="O312" s="53">
        <v>5.9773713028742117</v>
      </c>
      <c r="P312" s="53">
        <f t="shared" si="43"/>
        <v>77.83</v>
      </c>
      <c r="Q312" s="41"/>
      <c r="R312" s="52">
        <v>0</v>
      </c>
      <c r="S312" s="52">
        <v>0</v>
      </c>
      <c r="T312" s="52">
        <v>77.83</v>
      </c>
      <c r="U312" s="52">
        <v>0</v>
      </c>
      <c r="V312" s="52">
        <v>0</v>
      </c>
      <c r="W312" s="52">
        <v>0</v>
      </c>
      <c r="X312" s="52">
        <v>0</v>
      </c>
      <c r="Y312" s="52">
        <v>0</v>
      </c>
      <c r="Z312" s="52">
        <v>0</v>
      </c>
      <c r="AA312" s="52">
        <v>0</v>
      </c>
      <c r="AB312" s="52">
        <v>0</v>
      </c>
      <c r="AC312" s="52">
        <v>0</v>
      </c>
      <c r="AD312" s="52">
        <v>0</v>
      </c>
      <c r="AE312" s="52">
        <v>0</v>
      </c>
      <c r="AF312" s="52">
        <v>0</v>
      </c>
      <c r="AG312" s="51">
        <f t="shared" si="44"/>
        <v>77.83</v>
      </c>
      <c r="AI312" s="41">
        <v>0</v>
      </c>
    </row>
    <row r="313" spans="1:35" x14ac:dyDescent="0.3">
      <c r="A313" s="2" t="s">
        <v>405</v>
      </c>
      <c r="B313" s="3">
        <v>6009310</v>
      </c>
      <c r="C313" s="1">
        <v>146015</v>
      </c>
      <c r="D313" s="18">
        <v>2</v>
      </c>
      <c r="E313" s="59">
        <v>0.75</v>
      </c>
      <c r="F313" s="18">
        <v>2736</v>
      </c>
      <c r="G313" s="18">
        <v>8600</v>
      </c>
      <c r="H313" s="18">
        <v>27</v>
      </c>
      <c r="I313" s="18">
        <f t="shared" si="38"/>
        <v>11363</v>
      </c>
      <c r="J313" s="18">
        <f t="shared" si="39"/>
        <v>2840.75</v>
      </c>
      <c r="K313" s="18">
        <f t="shared" si="40"/>
        <v>2130.5625</v>
      </c>
      <c r="L313" s="17">
        <f t="shared" si="41"/>
        <v>2.9108944334811291E-4</v>
      </c>
      <c r="M313" s="16">
        <f t="shared" si="42"/>
        <v>5094.0652585919761</v>
      </c>
      <c r="N313" s="18">
        <f t="shared" si="37"/>
        <v>2840.75</v>
      </c>
      <c r="O313" s="16">
        <v>1.7932113908622638</v>
      </c>
      <c r="P313" s="16">
        <f t="shared" si="43"/>
        <v>5094.07</v>
      </c>
      <c r="Q313" s="41"/>
      <c r="R313" s="58">
        <v>1226.5499999999997</v>
      </c>
      <c r="S313" s="58">
        <v>0</v>
      </c>
      <c r="T313" s="58">
        <v>0</v>
      </c>
      <c r="U313" s="58">
        <v>0</v>
      </c>
      <c r="V313" s="58">
        <v>0</v>
      </c>
      <c r="W313" s="58">
        <v>0</v>
      </c>
      <c r="X313" s="58">
        <v>12.1</v>
      </c>
      <c r="Y313" s="58">
        <v>0</v>
      </c>
      <c r="Z313" s="58">
        <v>1114.93</v>
      </c>
      <c r="AA313" s="58">
        <v>434.41</v>
      </c>
      <c r="AB313" s="58">
        <v>0</v>
      </c>
      <c r="AC313" s="58">
        <v>0</v>
      </c>
      <c r="AD313" s="58">
        <v>232.22</v>
      </c>
      <c r="AE313" s="58">
        <v>1385.71</v>
      </c>
      <c r="AF313" s="58">
        <v>688.15</v>
      </c>
      <c r="AG313" s="41">
        <f t="shared" si="44"/>
        <v>5094.07</v>
      </c>
      <c r="AI313" s="41">
        <v>-1.0000000000218279E-2</v>
      </c>
    </row>
    <row r="314" spans="1:35" x14ac:dyDescent="0.3">
      <c r="A314" s="2" t="s">
        <v>404</v>
      </c>
      <c r="B314" s="3">
        <v>6004121</v>
      </c>
      <c r="C314" s="1">
        <v>145416</v>
      </c>
      <c r="D314" s="18">
        <v>3</v>
      </c>
      <c r="E314" s="59">
        <v>1.5</v>
      </c>
      <c r="F314" s="18">
        <v>1688</v>
      </c>
      <c r="G314" s="18">
        <v>3334</v>
      </c>
      <c r="H314" s="18">
        <v>0</v>
      </c>
      <c r="I314" s="18">
        <f t="shared" si="38"/>
        <v>5022</v>
      </c>
      <c r="J314" s="18">
        <f t="shared" si="39"/>
        <v>1255.5</v>
      </c>
      <c r="K314" s="18">
        <f t="shared" si="40"/>
        <v>1883.25</v>
      </c>
      <c r="L314" s="17">
        <f t="shared" si="41"/>
        <v>2.5730021728315113E-4</v>
      </c>
      <c r="M314" s="16">
        <f t="shared" si="42"/>
        <v>4502.753802455145</v>
      </c>
      <c r="N314" s="18">
        <f t="shared" si="37"/>
        <v>1255.5</v>
      </c>
      <c r="O314" s="16">
        <v>3.586422781724528</v>
      </c>
      <c r="P314" s="16">
        <f t="shared" si="43"/>
        <v>4502.75</v>
      </c>
      <c r="Q314" s="41"/>
      <c r="R314" s="58">
        <v>1513.47</v>
      </c>
      <c r="S314" s="58">
        <v>0</v>
      </c>
      <c r="T314" s="58">
        <v>0</v>
      </c>
      <c r="U314" s="58">
        <v>0</v>
      </c>
      <c r="V314" s="58">
        <v>0</v>
      </c>
      <c r="W314" s="58">
        <v>0</v>
      </c>
      <c r="X314" s="58">
        <v>0</v>
      </c>
      <c r="Y314" s="58">
        <v>0</v>
      </c>
      <c r="Z314" s="58">
        <v>696.66</v>
      </c>
      <c r="AA314" s="58">
        <v>465.34</v>
      </c>
      <c r="AB314" s="58">
        <v>0</v>
      </c>
      <c r="AC314" s="58">
        <v>0</v>
      </c>
      <c r="AD314" s="58">
        <v>44.83</v>
      </c>
      <c r="AE314" s="58">
        <v>1448.02</v>
      </c>
      <c r="AF314" s="58">
        <v>334.43</v>
      </c>
      <c r="AG314" s="41">
        <f t="shared" si="44"/>
        <v>4502.75</v>
      </c>
      <c r="AI314" s="41">
        <v>0</v>
      </c>
    </row>
    <row r="315" spans="1:35" x14ac:dyDescent="0.3">
      <c r="A315" s="2" t="s">
        <v>403</v>
      </c>
      <c r="B315" s="3">
        <v>6003446</v>
      </c>
      <c r="C315" s="1">
        <v>145012</v>
      </c>
      <c r="D315" s="18">
        <v>5</v>
      </c>
      <c r="E315" s="59">
        <v>3.5</v>
      </c>
      <c r="F315" s="18">
        <v>1962</v>
      </c>
      <c r="G315" s="18">
        <v>5114</v>
      </c>
      <c r="H315" s="18">
        <v>1342.32</v>
      </c>
      <c r="I315" s="18">
        <f t="shared" si="38"/>
        <v>8418.32</v>
      </c>
      <c r="J315" s="18">
        <f t="shared" si="39"/>
        <v>2104.58</v>
      </c>
      <c r="K315" s="18">
        <f t="shared" si="40"/>
        <v>7366.03</v>
      </c>
      <c r="L315" s="17">
        <f t="shared" si="41"/>
        <v>1.0063884877282408E-3</v>
      </c>
      <c r="M315" s="16">
        <f t="shared" si="42"/>
        <v>17611.798535244216</v>
      </c>
      <c r="N315" s="18">
        <f t="shared" si="37"/>
        <v>2104.58</v>
      </c>
      <c r="O315" s="16">
        <v>8.3683198240239083</v>
      </c>
      <c r="P315" s="16">
        <f t="shared" si="43"/>
        <v>17611.8</v>
      </c>
      <c r="Q315" s="41"/>
      <c r="R315" s="58">
        <v>4104.66</v>
      </c>
      <c r="S315" s="58">
        <v>0</v>
      </c>
      <c r="T315" s="58">
        <v>0</v>
      </c>
      <c r="U315" s="58">
        <v>0</v>
      </c>
      <c r="V315" s="58">
        <v>0</v>
      </c>
      <c r="W315" s="58">
        <v>0</v>
      </c>
      <c r="X315" s="58">
        <v>0</v>
      </c>
      <c r="Y315" s="58">
        <v>2808.24</v>
      </c>
      <c r="Z315" s="58">
        <v>1462.36</v>
      </c>
      <c r="AA315" s="58">
        <v>3556.54</v>
      </c>
      <c r="AB315" s="58">
        <v>0</v>
      </c>
      <c r="AC315" s="58">
        <v>0</v>
      </c>
      <c r="AD315" s="58">
        <v>635.99</v>
      </c>
      <c r="AE315" s="58">
        <v>3217.62</v>
      </c>
      <c r="AF315" s="58">
        <v>1826.39</v>
      </c>
      <c r="AG315" s="41">
        <f t="shared" si="44"/>
        <v>17611.8</v>
      </c>
      <c r="AI315" s="41">
        <v>0</v>
      </c>
    </row>
    <row r="316" spans="1:35" x14ac:dyDescent="0.3">
      <c r="A316" s="2" t="s">
        <v>402</v>
      </c>
      <c r="B316" s="3">
        <v>6006233</v>
      </c>
      <c r="C316" s="1">
        <v>145027</v>
      </c>
      <c r="D316" s="18">
        <v>5</v>
      </c>
      <c r="E316" s="59">
        <v>3.5</v>
      </c>
      <c r="F316" s="18">
        <v>3392</v>
      </c>
      <c r="G316" s="18">
        <v>6795</v>
      </c>
      <c r="H316" s="18">
        <v>42.84</v>
      </c>
      <c r="I316" s="18">
        <f t="shared" si="38"/>
        <v>10229.84</v>
      </c>
      <c r="J316" s="18">
        <f t="shared" si="39"/>
        <v>2557.46</v>
      </c>
      <c r="K316" s="18">
        <f t="shared" si="40"/>
        <v>8951.11</v>
      </c>
      <c r="L316" s="17">
        <f t="shared" si="41"/>
        <v>1.2229510409798947E-3</v>
      </c>
      <c r="M316" s="16">
        <f t="shared" si="42"/>
        <v>21401.643217148157</v>
      </c>
      <c r="N316" s="18">
        <f t="shared" ref="N316:N379" si="45">J316</f>
        <v>2557.46</v>
      </c>
      <c r="O316" s="16">
        <v>8.3683198240239083</v>
      </c>
      <c r="P316" s="16">
        <f t="shared" si="43"/>
        <v>21401.64</v>
      </c>
      <c r="Q316" s="41"/>
      <c r="R316" s="58">
        <v>7096.3399999999983</v>
      </c>
      <c r="S316" s="58">
        <v>0</v>
      </c>
      <c r="T316" s="58">
        <v>0</v>
      </c>
      <c r="U316" s="58">
        <v>0</v>
      </c>
      <c r="V316" s="58">
        <v>0</v>
      </c>
      <c r="W316" s="58">
        <v>0</v>
      </c>
      <c r="X316" s="58">
        <v>89.62</v>
      </c>
      <c r="Y316" s="58">
        <v>0</v>
      </c>
      <c r="Z316" s="58">
        <v>4276.21</v>
      </c>
      <c r="AA316" s="58">
        <v>4343.16</v>
      </c>
      <c r="AB316" s="58">
        <v>0</v>
      </c>
      <c r="AC316" s="58">
        <v>0</v>
      </c>
      <c r="AD316" s="58">
        <v>723.86</v>
      </c>
      <c r="AE316" s="58">
        <v>4759.4799999999996</v>
      </c>
      <c r="AF316" s="58">
        <v>112.97</v>
      </c>
      <c r="AG316" s="41">
        <f t="shared" si="44"/>
        <v>21401.64</v>
      </c>
      <c r="AI316" s="41">
        <v>9.9999999983992893E-3</v>
      </c>
    </row>
    <row r="317" spans="1:35" x14ac:dyDescent="0.3">
      <c r="A317" s="57" t="s">
        <v>401</v>
      </c>
      <c r="B317" s="23">
        <v>6013437</v>
      </c>
      <c r="C317" s="22">
        <v>146030</v>
      </c>
      <c r="D317" s="54">
        <v>2</v>
      </c>
      <c r="E317" s="56">
        <v>0.75</v>
      </c>
      <c r="F317" s="54">
        <v>746</v>
      </c>
      <c r="G317" s="54">
        <v>4975</v>
      </c>
      <c r="H317" s="54">
        <v>0</v>
      </c>
      <c r="I317" s="54">
        <f t="shared" si="38"/>
        <v>5721</v>
      </c>
      <c r="J317" s="54">
        <f t="shared" si="39"/>
        <v>1430.25</v>
      </c>
      <c r="K317" s="54">
        <f t="shared" si="40"/>
        <v>1072.6875</v>
      </c>
      <c r="L317" s="55">
        <f t="shared" si="41"/>
        <v>1.4655660524461443E-4</v>
      </c>
      <c r="M317" s="53">
        <f t="shared" si="42"/>
        <v>2564.7405917807528</v>
      </c>
      <c r="N317" s="54">
        <f t="shared" si="45"/>
        <v>1430.25</v>
      </c>
      <c r="O317" s="53">
        <v>1.7932113908622638</v>
      </c>
      <c r="P317" s="53">
        <f t="shared" si="43"/>
        <v>2564.7399999999998</v>
      </c>
      <c r="Q317" s="41"/>
      <c r="R317" s="52">
        <v>334.43</v>
      </c>
      <c r="S317" s="52">
        <v>0</v>
      </c>
      <c r="T317" s="52">
        <v>0</v>
      </c>
      <c r="U317" s="52">
        <v>0</v>
      </c>
      <c r="V317" s="52">
        <v>0</v>
      </c>
      <c r="W317" s="52">
        <v>0</v>
      </c>
      <c r="X317" s="52">
        <v>0</v>
      </c>
      <c r="Y317" s="52">
        <v>0</v>
      </c>
      <c r="Z317" s="52">
        <v>990.75</v>
      </c>
      <c r="AA317" s="52">
        <v>544.69000000000005</v>
      </c>
      <c r="AB317" s="52">
        <v>0</v>
      </c>
      <c r="AC317" s="52">
        <v>0</v>
      </c>
      <c r="AD317" s="52">
        <v>124.18</v>
      </c>
      <c r="AE317" s="52">
        <v>153.32</v>
      </c>
      <c r="AF317" s="52">
        <v>417.37</v>
      </c>
      <c r="AG317" s="51">
        <f t="shared" si="44"/>
        <v>2564.7400000000002</v>
      </c>
      <c r="AI317" s="41">
        <v>0</v>
      </c>
    </row>
    <row r="318" spans="1:35" x14ac:dyDescent="0.3">
      <c r="A318" s="2" t="s">
        <v>400</v>
      </c>
      <c r="B318" s="3">
        <v>6004139</v>
      </c>
      <c r="C318" s="1">
        <v>145173</v>
      </c>
      <c r="D318" s="18">
        <v>5</v>
      </c>
      <c r="E318" s="59">
        <v>3.5</v>
      </c>
      <c r="F318" s="18">
        <v>6385</v>
      </c>
      <c r="G318" s="18">
        <v>33593</v>
      </c>
      <c r="H318" s="18">
        <v>3211.32</v>
      </c>
      <c r="I318" s="18">
        <f t="shared" si="38"/>
        <v>43189.32</v>
      </c>
      <c r="J318" s="18">
        <f t="shared" si="39"/>
        <v>10797.33</v>
      </c>
      <c r="K318" s="18">
        <f t="shared" si="40"/>
        <v>37790.654999999999</v>
      </c>
      <c r="L318" s="17">
        <f t="shared" si="41"/>
        <v>5.1631720391730257E-3</v>
      </c>
      <c r="M318" s="16">
        <f t="shared" si="42"/>
        <v>90355.510685527945</v>
      </c>
      <c r="N318" s="18">
        <f t="shared" si="45"/>
        <v>10797.33</v>
      </c>
      <c r="O318" s="16">
        <v>8.3683198240239083</v>
      </c>
      <c r="P318" s="16">
        <f t="shared" si="43"/>
        <v>90355.51</v>
      </c>
      <c r="Q318" s="41"/>
      <c r="R318" s="58">
        <v>13357.93</v>
      </c>
      <c r="S318" s="58">
        <v>2186.14</v>
      </c>
      <c r="T318" s="58">
        <v>778.5</v>
      </c>
      <c r="U318" s="58">
        <v>0</v>
      </c>
      <c r="V318" s="58">
        <v>625.62</v>
      </c>
      <c r="W318" s="58">
        <v>815.41</v>
      </c>
      <c r="X318" s="58">
        <v>2312.67</v>
      </c>
      <c r="Y318" s="58">
        <v>0</v>
      </c>
      <c r="Z318" s="58">
        <v>14355.85</v>
      </c>
      <c r="AA318" s="58">
        <v>15209.42</v>
      </c>
      <c r="AB318" s="58">
        <v>17634.14</v>
      </c>
      <c r="AC318" s="58">
        <v>0</v>
      </c>
      <c r="AD318" s="58">
        <v>2792.93</v>
      </c>
      <c r="AE318" s="58">
        <v>16240.82</v>
      </c>
      <c r="AF318" s="58">
        <v>4046.08</v>
      </c>
      <c r="AG318" s="41">
        <f t="shared" si="44"/>
        <v>90355.51</v>
      </c>
      <c r="AI318" s="41">
        <v>0</v>
      </c>
    </row>
    <row r="319" spans="1:35" x14ac:dyDescent="0.3">
      <c r="A319" s="2" t="s">
        <v>399</v>
      </c>
      <c r="B319" s="3">
        <v>6006704</v>
      </c>
      <c r="C319" s="1">
        <v>145289</v>
      </c>
      <c r="D319" s="18">
        <v>3</v>
      </c>
      <c r="E319" s="59">
        <v>1.5</v>
      </c>
      <c r="F319" s="18">
        <v>2216</v>
      </c>
      <c r="G319" s="18">
        <v>8930</v>
      </c>
      <c r="H319" s="18">
        <v>0</v>
      </c>
      <c r="I319" s="18">
        <f t="shared" si="38"/>
        <v>11146</v>
      </c>
      <c r="J319" s="18">
        <f t="shared" si="39"/>
        <v>2786.5</v>
      </c>
      <c r="K319" s="18">
        <f t="shared" si="40"/>
        <v>4179.75</v>
      </c>
      <c r="L319" s="17">
        <f t="shared" si="41"/>
        <v>5.7106097607287972E-4</v>
      </c>
      <c r="M319" s="16">
        <f t="shared" si="42"/>
        <v>9993.5670812753942</v>
      </c>
      <c r="N319" s="18">
        <f t="shared" si="45"/>
        <v>2786.5</v>
      </c>
      <c r="O319" s="16">
        <v>3.586422781724528</v>
      </c>
      <c r="P319" s="16">
        <f t="shared" si="43"/>
        <v>9993.57</v>
      </c>
      <c r="Q319" s="41"/>
      <c r="R319" s="58">
        <v>1986.87</v>
      </c>
      <c r="S319" s="58">
        <v>0</v>
      </c>
      <c r="T319" s="58">
        <v>0</v>
      </c>
      <c r="U319" s="58">
        <v>0</v>
      </c>
      <c r="V319" s="58">
        <v>0</v>
      </c>
      <c r="W319" s="58">
        <v>0</v>
      </c>
      <c r="X319" s="58">
        <v>0</v>
      </c>
      <c r="Y319" s="58">
        <v>0</v>
      </c>
      <c r="Z319" s="58">
        <v>2195.79</v>
      </c>
      <c r="AA319" s="58">
        <v>11.66</v>
      </c>
      <c r="AB319" s="58">
        <v>0</v>
      </c>
      <c r="AC319" s="58">
        <v>0</v>
      </c>
      <c r="AD319" s="58">
        <v>393.61</v>
      </c>
      <c r="AE319" s="58">
        <v>4648.8999999999996</v>
      </c>
      <c r="AF319" s="58">
        <v>756.74</v>
      </c>
      <c r="AG319" s="41">
        <f t="shared" si="44"/>
        <v>9993.5699999999979</v>
      </c>
      <c r="AI319" s="41">
        <v>-1.0000000000218279E-2</v>
      </c>
    </row>
    <row r="320" spans="1:35" x14ac:dyDescent="0.3">
      <c r="A320" s="2" t="s">
        <v>398</v>
      </c>
      <c r="B320" s="3">
        <v>6016091</v>
      </c>
      <c r="C320" s="1">
        <v>146088</v>
      </c>
      <c r="D320" s="18">
        <v>4</v>
      </c>
      <c r="E320" s="59">
        <v>2.5</v>
      </c>
      <c r="F320" s="18">
        <v>1235</v>
      </c>
      <c r="G320" s="18">
        <v>6549</v>
      </c>
      <c r="H320" s="18">
        <v>0</v>
      </c>
      <c r="I320" s="18">
        <f t="shared" si="38"/>
        <v>7784</v>
      </c>
      <c r="J320" s="18">
        <f t="shared" si="39"/>
        <v>1946</v>
      </c>
      <c r="K320" s="18">
        <f t="shared" si="40"/>
        <v>4865</v>
      </c>
      <c r="L320" s="17">
        <f t="shared" si="41"/>
        <v>6.6468368887961243E-4</v>
      </c>
      <c r="M320" s="16">
        <f t="shared" si="42"/>
        <v>11631.964555393217</v>
      </c>
      <c r="N320" s="18">
        <f t="shared" si="45"/>
        <v>1946</v>
      </c>
      <c r="O320" s="16">
        <v>5.9773713028742117</v>
      </c>
      <c r="P320" s="16">
        <f t="shared" si="43"/>
        <v>11631.96</v>
      </c>
      <c r="Q320" s="41"/>
      <c r="R320" s="58">
        <v>1845.5200000000002</v>
      </c>
      <c r="S320" s="58">
        <v>0</v>
      </c>
      <c r="T320" s="58">
        <v>0</v>
      </c>
      <c r="U320" s="58">
        <v>0</v>
      </c>
      <c r="V320" s="58">
        <v>0</v>
      </c>
      <c r="W320" s="58">
        <v>0</v>
      </c>
      <c r="X320" s="58">
        <v>0</v>
      </c>
      <c r="Y320" s="58">
        <v>0</v>
      </c>
      <c r="Z320" s="58">
        <v>1959.08</v>
      </c>
      <c r="AA320" s="58">
        <v>3226.28</v>
      </c>
      <c r="AB320" s="58">
        <v>0</v>
      </c>
      <c r="AC320" s="58">
        <v>0</v>
      </c>
      <c r="AD320" s="58">
        <v>774.07</v>
      </c>
      <c r="AE320" s="58">
        <v>3027.54</v>
      </c>
      <c r="AF320" s="58">
        <v>799.47</v>
      </c>
      <c r="AG320" s="41">
        <f t="shared" si="44"/>
        <v>11631.960000000001</v>
      </c>
      <c r="AI320" s="41">
        <v>1.0000000000218279E-2</v>
      </c>
    </row>
    <row r="321" spans="1:35" x14ac:dyDescent="0.3">
      <c r="A321" s="2" t="s">
        <v>397</v>
      </c>
      <c r="B321" s="3">
        <v>6005870</v>
      </c>
      <c r="C321" s="1">
        <v>146045</v>
      </c>
      <c r="D321" s="18">
        <v>5</v>
      </c>
      <c r="E321" s="59">
        <v>3.5</v>
      </c>
      <c r="F321" s="18">
        <v>2145</v>
      </c>
      <c r="G321" s="18">
        <v>6851</v>
      </c>
      <c r="H321" s="18">
        <v>0</v>
      </c>
      <c r="I321" s="18">
        <f t="shared" si="38"/>
        <v>8996</v>
      </c>
      <c r="J321" s="18">
        <f t="shared" si="39"/>
        <v>2249</v>
      </c>
      <c r="K321" s="18">
        <f t="shared" si="40"/>
        <v>7871.5</v>
      </c>
      <c r="L321" s="17">
        <f t="shared" si="41"/>
        <v>1.0754486448131284E-3</v>
      </c>
      <c r="M321" s="16">
        <f t="shared" si="42"/>
        <v>18820.351284229746</v>
      </c>
      <c r="N321" s="18">
        <f t="shared" si="45"/>
        <v>2249</v>
      </c>
      <c r="O321" s="16">
        <v>8.3683198240239083</v>
      </c>
      <c r="P321" s="16">
        <f t="shared" si="43"/>
        <v>18820.349999999999</v>
      </c>
      <c r="Q321" s="41"/>
      <c r="R321" s="58">
        <v>4487.51</v>
      </c>
      <c r="S321" s="58">
        <v>0</v>
      </c>
      <c r="T321" s="58">
        <v>0</v>
      </c>
      <c r="U321" s="58">
        <v>0</v>
      </c>
      <c r="V321" s="58">
        <v>0</v>
      </c>
      <c r="W321" s="58">
        <v>0</v>
      </c>
      <c r="X321" s="58">
        <v>0</v>
      </c>
      <c r="Y321" s="58">
        <v>0</v>
      </c>
      <c r="Z321" s="58">
        <v>159</v>
      </c>
      <c r="AA321" s="58">
        <v>523.02</v>
      </c>
      <c r="AB321" s="58">
        <v>0</v>
      </c>
      <c r="AC321" s="58">
        <v>0</v>
      </c>
      <c r="AD321" s="58">
        <v>127.62</v>
      </c>
      <c r="AE321" s="58">
        <v>13523.2</v>
      </c>
      <c r="AF321" s="58">
        <v>0</v>
      </c>
      <c r="AG321" s="41">
        <f t="shared" si="44"/>
        <v>18820.350000000002</v>
      </c>
      <c r="AI321" s="41">
        <v>0</v>
      </c>
    </row>
    <row r="322" spans="1:35" x14ac:dyDescent="0.3">
      <c r="A322" s="57" t="s">
        <v>396</v>
      </c>
      <c r="B322" s="23">
        <v>6006548</v>
      </c>
      <c r="C322" s="22">
        <v>145807</v>
      </c>
      <c r="D322" s="54">
        <v>2</v>
      </c>
      <c r="E322" s="56">
        <v>0.75</v>
      </c>
      <c r="F322" s="54">
        <v>518</v>
      </c>
      <c r="G322" s="54">
        <v>4475</v>
      </c>
      <c r="H322" s="54">
        <v>0</v>
      </c>
      <c r="I322" s="54">
        <f t="shared" si="38"/>
        <v>4993</v>
      </c>
      <c r="J322" s="54">
        <f t="shared" si="39"/>
        <v>1248.25</v>
      </c>
      <c r="K322" s="54">
        <f t="shared" si="40"/>
        <v>936.1875</v>
      </c>
      <c r="L322" s="55">
        <f t="shared" si="41"/>
        <v>1.2790720677964689E-4</v>
      </c>
      <c r="M322" s="53">
        <f t="shared" si="42"/>
        <v>2238.3761186438205</v>
      </c>
      <c r="N322" s="54">
        <f t="shared" si="45"/>
        <v>1248.25</v>
      </c>
      <c r="O322" s="53">
        <v>1.7932113908622638</v>
      </c>
      <c r="P322" s="53">
        <f t="shared" si="43"/>
        <v>2238.38</v>
      </c>
      <c r="Q322" s="41"/>
      <c r="R322" s="52">
        <v>232.22</v>
      </c>
      <c r="S322" s="52">
        <v>0</v>
      </c>
      <c r="T322" s="52">
        <v>0</v>
      </c>
      <c r="U322" s="52">
        <v>0</v>
      </c>
      <c r="V322" s="52">
        <v>0</v>
      </c>
      <c r="W322" s="52">
        <v>0</v>
      </c>
      <c r="X322" s="52">
        <v>0</v>
      </c>
      <c r="Y322" s="52">
        <v>0</v>
      </c>
      <c r="Z322" s="52">
        <v>187.39</v>
      </c>
      <c r="AA322" s="52">
        <v>1693.24</v>
      </c>
      <c r="AB322" s="52">
        <v>0</v>
      </c>
      <c r="AC322" s="52">
        <v>0</v>
      </c>
      <c r="AD322" s="52">
        <v>22.42</v>
      </c>
      <c r="AE322" s="52">
        <v>0</v>
      </c>
      <c r="AF322" s="52">
        <v>103.11</v>
      </c>
      <c r="AG322" s="51">
        <f t="shared" si="44"/>
        <v>2238.38</v>
      </c>
      <c r="AI322" s="41">
        <v>0</v>
      </c>
    </row>
    <row r="323" spans="1:35" x14ac:dyDescent="0.3">
      <c r="A323" s="2" t="s">
        <v>395</v>
      </c>
      <c r="B323" s="3">
        <v>6006910</v>
      </c>
      <c r="C323" s="1">
        <v>145388</v>
      </c>
      <c r="D323" s="18">
        <v>5</v>
      </c>
      <c r="E323" s="59">
        <v>3.5</v>
      </c>
      <c r="F323" s="18">
        <v>2935</v>
      </c>
      <c r="G323" s="18">
        <v>14666</v>
      </c>
      <c r="H323" s="18">
        <v>0</v>
      </c>
      <c r="I323" s="18">
        <f t="shared" si="38"/>
        <v>17601</v>
      </c>
      <c r="J323" s="18">
        <f t="shared" si="39"/>
        <v>4400.25</v>
      </c>
      <c r="K323" s="18">
        <f t="shared" si="40"/>
        <v>15400.875</v>
      </c>
      <c r="L323" s="17">
        <f t="shared" si="41"/>
        <v>2.1041542460377804E-3</v>
      </c>
      <c r="M323" s="16">
        <f t="shared" si="42"/>
        <v>36822.699305661161</v>
      </c>
      <c r="N323" s="18">
        <f t="shared" si="45"/>
        <v>4400.25</v>
      </c>
      <c r="O323" s="16">
        <v>8.3683198240239083</v>
      </c>
      <c r="P323" s="16">
        <f t="shared" si="43"/>
        <v>36822.699999999997</v>
      </c>
      <c r="Q323" s="41"/>
      <c r="R323" s="58">
        <v>6140.2599999999948</v>
      </c>
      <c r="S323" s="58">
        <v>0</v>
      </c>
      <c r="T323" s="58">
        <v>0</v>
      </c>
      <c r="U323" s="58">
        <v>0</v>
      </c>
      <c r="V323" s="58">
        <v>0</v>
      </c>
      <c r="W323" s="58">
        <v>0</v>
      </c>
      <c r="X323" s="58">
        <v>0</v>
      </c>
      <c r="Y323" s="58">
        <v>0</v>
      </c>
      <c r="Z323" s="58">
        <v>17621.59</v>
      </c>
      <c r="AA323" s="58">
        <v>3027.24</v>
      </c>
      <c r="AB323" s="58">
        <v>0</v>
      </c>
      <c r="AC323" s="58">
        <v>0</v>
      </c>
      <c r="AD323" s="58">
        <v>3679.97</v>
      </c>
      <c r="AE323" s="58">
        <v>4610.9399999999996</v>
      </c>
      <c r="AF323" s="58">
        <v>1742.7</v>
      </c>
      <c r="AG323" s="41">
        <f t="shared" si="44"/>
        <v>36822.699999999997</v>
      </c>
      <c r="AI323" s="41">
        <v>9.9999999947613105E-3</v>
      </c>
    </row>
    <row r="324" spans="1:35" x14ac:dyDescent="0.3">
      <c r="A324" s="2" t="s">
        <v>394</v>
      </c>
      <c r="B324" s="3">
        <v>6003255</v>
      </c>
      <c r="C324" s="1">
        <v>145241</v>
      </c>
      <c r="D324" s="18">
        <v>5</v>
      </c>
      <c r="E324" s="59">
        <v>3.5</v>
      </c>
      <c r="F324" s="18">
        <v>2600</v>
      </c>
      <c r="G324" s="18">
        <v>16005</v>
      </c>
      <c r="H324" s="18">
        <v>0</v>
      </c>
      <c r="I324" s="18">
        <f t="shared" si="38"/>
        <v>18605</v>
      </c>
      <c r="J324" s="18">
        <f t="shared" si="39"/>
        <v>4651.25</v>
      </c>
      <c r="K324" s="18">
        <f t="shared" si="40"/>
        <v>16279.375</v>
      </c>
      <c r="L324" s="17">
        <f t="shared" si="41"/>
        <v>2.2241798617994944E-3</v>
      </c>
      <c r="M324" s="16">
        <f t="shared" si="42"/>
        <v>38923.147581491154</v>
      </c>
      <c r="N324" s="18">
        <f t="shared" si="45"/>
        <v>4651.25</v>
      </c>
      <c r="O324" s="16">
        <v>8.3683198240239083</v>
      </c>
      <c r="P324" s="16">
        <f t="shared" si="43"/>
        <v>38923.15</v>
      </c>
      <c r="Q324" s="41"/>
      <c r="R324" s="58">
        <v>5439.41</v>
      </c>
      <c r="S324" s="58">
        <v>0</v>
      </c>
      <c r="T324" s="58">
        <v>0</v>
      </c>
      <c r="U324" s="58">
        <v>0</v>
      </c>
      <c r="V324" s="58">
        <v>0</v>
      </c>
      <c r="W324" s="58">
        <v>0</v>
      </c>
      <c r="X324" s="58">
        <v>0</v>
      </c>
      <c r="Y324" s="58">
        <v>0</v>
      </c>
      <c r="Z324" s="58">
        <v>4734.38</v>
      </c>
      <c r="AA324" s="58">
        <v>9799.2999999999993</v>
      </c>
      <c r="AB324" s="58">
        <v>0</v>
      </c>
      <c r="AC324" s="58">
        <v>0</v>
      </c>
      <c r="AD324" s="58">
        <v>818</v>
      </c>
      <c r="AE324" s="58">
        <v>11008.53</v>
      </c>
      <c r="AF324" s="58">
        <v>7123.53</v>
      </c>
      <c r="AG324" s="41">
        <f t="shared" si="44"/>
        <v>38923.15</v>
      </c>
      <c r="AI324" s="41">
        <v>0</v>
      </c>
    </row>
    <row r="325" spans="1:35" x14ac:dyDescent="0.3">
      <c r="A325" s="2" t="s">
        <v>393</v>
      </c>
      <c r="B325" s="3">
        <v>6012066</v>
      </c>
      <c r="C325" s="1">
        <v>146103</v>
      </c>
      <c r="D325" s="18">
        <v>4</v>
      </c>
      <c r="E325" s="59">
        <v>2.5</v>
      </c>
      <c r="F325" s="18">
        <v>684</v>
      </c>
      <c r="G325" s="18">
        <v>4472</v>
      </c>
      <c r="H325" s="18">
        <v>0</v>
      </c>
      <c r="I325" s="18">
        <f t="shared" si="38"/>
        <v>5156</v>
      </c>
      <c r="J325" s="18">
        <f t="shared" si="39"/>
        <v>1289</v>
      </c>
      <c r="K325" s="18">
        <f t="shared" si="40"/>
        <v>3222.5</v>
      </c>
      <c r="L325" s="17">
        <f t="shared" si="41"/>
        <v>4.4027609196599198E-4</v>
      </c>
      <c r="M325" s="16">
        <f t="shared" si="42"/>
        <v>7704.8316094048596</v>
      </c>
      <c r="N325" s="18">
        <f t="shared" si="45"/>
        <v>1289</v>
      </c>
      <c r="O325" s="16">
        <v>5.9773713028742117</v>
      </c>
      <c r="P325" s="16">
        <f t="shared" si="43"/>
        <v>7704.83</v>
      </c>
      <c r="Q325" s="41"/>
      <c r="R325" s="58">
        <v>1022.13</v>
      </c>
      <c r="S325" s="58">
        <v>0</v>
      </c>
      <c r="T325" s="58">
        <v>0</v>
      </c>
      <c r="U325" s="58">
        <v>0</v>
      </c>
      <c r="V325" s="58">
        <v>0</v>
      </c>
      <c r="W325" s="58">
        <v>0</v>
      </c>
      <c r="X325" s="58">
        <v>0</v>
      </c>
      <c r="Y325" s="58">
        <v>0</v>
      </c>
      <c r="Z325" s="58">
        <v>261.51</v>
      </c>
      <c r="AA325" s="58">
        <v>321.27999999999997</v>
      </c>
      <c r="AB325" s="58">
        <v>0</v>
      </c>
      <c r="AC325" s="58">
        <v>0</v>
      </c>
      <c r="AD325" s="58">
        <v>0</v>
      </c>
      <c r="AE325" s="58">
        <v>6099.91</v>
      </c>
      <c r="AF325" s="58">
        <v>0</v>
      </c>
      <c r="AG325" s="41">
        <f t="shared" si="44"/>
        <v>7704.83</v>
      </c>
      <c r="AI325" s="41">
        <v>0</v>
      </c>
    </row>
    <row r="326" spans="1:35" x14ac:dyDescent="0.3">
      <c r="A326" s="2" t="s">
        <v>392</v>
      </c>
      <c r="B326" s="3">
        <v>6003917</v>
      </c>
      <c r="C326" s="1">
        <v>146042</v>
      </c>
      <c r="D326" s="18">
        <v>5</v>
      </c>
      <c r="E326" s="59">
        <v>3.5</v>
      </c>
      <c r="F326" s="18">
        <v>3641</v>
      </c>
      <c r="G326" s="18">
        <v>6131</v>
      </c>
      <c r="H326" s="18">
        <v>385.56</v>
      </c>
      <c r="I326" s="18">
        <f t="shared" si="38"/>
        <v>10157.56</v>
      </c>
      <c r="J326" s="18">
        <f t="shared" si="39"/>
        <v>2539.39</v>
      </c>
      <c r="K326" s="18">
        <f t="shared" si="40"/>
        <v>8887.8649999999998</v>
      </c>
      <c r="L326" s="17">
        <f t="shared" si="41"/>
        <v>1.2143101530244598E-3</v>
      </c>
      <c r="M326" s="16">
        <f t="shared" si="42"/>
        <v>21250.427677928044</v>
      </c>
      <c r="N326" s="18">
        <f t="shared" si="45"/>
        <v>2539.39</v>
      </c>
      <c r="O326" s="16">
        <v>8.3683198240239083</v>
      </c>
      <c r="P326" s="16">
        <f t="shared" si="43"/>
        <v>21250.43</v>
      </c>
      <c r="Q326" s="41"/>
      <c r="R326" s="58">
        <v>7617.2700000000023</v>
      </c>
      <c r="S326" s="58">
        <v>0</v>
      </c>
      <c r="T326" s="58">
        <v>0</v>
      </c>
      <c r="U326" s="58">
        <v>0</v>
      </c>
      <c r="V326" s="58">
        <v>0</v>
      </c>
      <c r="W326" s="58">
        <v>0</v>
      </c>
      <c r="X326" s="58">
        <v>0</v>
      </c>
      <c r="Y326" s="58">
        <v>806.62</v>
      </c>
      <c r="Z326" s="58">
        <v>1412.15</v>
      </c>
      <c r="AA326" s="58">
        <v>9732.36</v>
      </c>
      <c r="AB326" s="58">
        <v>0</v>
      </c>
      <c r="AC326" s="58">
        <v>0</v>
      </c>
      <c r="AD326" s="58">
        <v>255.23</v>
      </c>
      <c r="AE326" s="58">
        <v>1106.71</v>
      </c>
      <c r="AF326" s="58">
        <v>320.08999999999997</v>
      </c>
      <c r="AG326" s="41">
        <f t="shared" si="44"/>
        <v>21250.43</v>
      </c>
      <c r="AI326" s="41">
        <v>1.0000000002037268E-2</v>
      </c>
    </row>
    <row r="327" spans="1:35" x14ac:dyDescent="0.3">
      <c r="A327" s="57" t="s">
        <v>391</v>
      </c>
      <c r="B327" s="23">
        <v>6011613</v>
      </c>
      <c r="C327" s="22">
        <v>145604</v>
      </c>
      <c r="D327" s="54">
        <v>5</v>
      </c>
      <c r="E327" s="56">
        <v>3.5</v>
      </c>
      <c r="F327" s="54">
        <v>2005</v>
      </c>
      <c r="G327" s="54">
        <v>6509</v>
      </c>
      <c r="H327" s="54">
        <v>102.48</v>
      </c>
      <c r="I327" s="54">
        <f t="shared" si="38"/>
        <v>8616.48</v>
      </c>
      <c r="J327" s="54">
        <f t="shared" si="39"/>
        <v>2154.12</v>
      </c>
      <c r="K327" s="54">
        <f t="shared" si="40"/>
        <v>7539.42</v>
      </c>
      <c r="L327" s="55">
        <f t="shared" si="41"/>
        <v>1.0300780056757919E-3</v>
      </c>
      <c r="M327" s="53">
        <f t="shared" si="42"/>
        <v>18026.365099326358</v>
      </c>
      <c r="N327" s="54">
        <f t="shared" si="45"/>
        <v>2154.12</v>
      </c>
      <c r="O327" s="53">
        <v>8.3683198240239083</v>
      </c>
      <c r="P327" s="53">
        <f t="shared" si="43"/>
        <v>18026.37</v>
      </c>
      <c r="Q327" s="41"/>
      <c r="R327" s="52">
        <v>4194.62</v>
      </c>
      <c r="S327" s="52">
        <v>0</v>
      </c>
      <c r="T327" s="52">
        <v>0</v>
      </c>
      <c r="U327" s="52">
        <v>0</v>
      </c>
      <c r="V327" s="52">
        <v>0</v>
      </c>
      <c r="W327" s="52">
        <v>0</v>
      </c>
      <c r="X327" s="52">
        <v>0</v>
      </c>
      <c r="Y327" s="52">
        <v>214.4</v>
      </c>
      <c r="Z327" s="52">
        <v>4131.8599999999997</v>
      </c>
      <c r="AA327" s="52">
        <v>2085.8000000000002</v>
      </c>
      <c r="AB327" s="52">
        <v>0</v>
      </c>
      <c r="AC327" s="52">
        <v>0</v>
      </c>
      <c r="AD327" s="52">
        <v>1018.84</v>
      </c>
      <c r="AE327" s="52">
        <v>5460.33</v>
      </c>
      <c r="AF327" s="52">
        <v>920.52</v>
      </c>
      <c r="AG327" s="51">
        <f t="shared" si="44"/>
        <v>18026.37</v>
      </c>
      <c r="AI327" s="41">
        <v>0</v>
      </c>
    </row>
    <row r="328" spans="1:35" x14ac:dyDescent="0.3">
      <c r="A328" s="2" t="s">
        <v>390</v>
      </c>
      <c r="B328" s="3">
        <v>6000756</v>
      </c>
      <c r="C328" s="1">
        <v>146059</v>
      </c>
      <c r="D328" s="18">
        <v>1</v>
      </c>
      <c r="E328" s="59">
        <v>0</v>
      </c>
      <c r="F328" s="18">
        <v>4139</v>
      </c>
      <c r="G328" s="18">
        <v>10526</v>
      </c>
      <c r="H328" s="18">
        <v>306.60000000000002</v>
      </c>
      <c r="I328" s="18">
        <f t="shared" si="38"/>
        <v>14971.6</v>
      </c>
      <c r="J328" s="18">
        <f t="shared" si="39"/>
        <v>3742.9</v>
      </c>
      <c r="K328" s="18">
        <f t="shared" si="40"/>
        <v>0</v>
      </c>
      <c r="L328" s="17">
        <f t="shared" si="41"/>
        <v>0</v>
      </c>
      <c r="M328" s="16">
        <f t="shared" si="42"/>
        <v>0</v>
      </c>
      <c r="N328" s="18">
        <f t="shared" si="45"/>
        <v>3742.9</v>
      </c>
      <c r="O328" s="16">
        <v>0</v>
      </c>
      <c r="P328" s="16">
        <f t="shared" si="43"/>
        <v>0</v>
      </c>
      <c r="Q328" s="41"/>
      <c r="R328" s="58">
        <v>0</v>
      </c>
      <c r="S328" s="58">
        <v>0</v>
      </c>
      <c r="T328" s="58">
        <v>0</v>
      </c>
      <c r="U328" s="58">
        <v>0</v>
      </c>
      <c r="V328" s="58">
        <v>0</v>
      </c>
      <c r="W328" s="58">
        <v>0</v>
      </c>
      <c r="X328" s="58">
        <v>0</v>
      </c>
      <c r="Y328" s="58">
        <v>0</v>
      </c>
      <c r="Z328" s="58">
        <v>0</v>
      </c>
      <c r="AA328" s="58">
        <v>0</v>
      </c>
      <c r="AB328" s="58">
        <v>0</v>
      </c>
      <c r="AC328" s="58">
        <v>0</v>
      </c>
      <c r="AD328" s="58">
        <v>0</v>
      </c>
      <c r="AE328" s="58">
        <v>0</v>
      </c>
      <c r="AF328" s="58">
        <v>0</v>
      </c>
      <c r="AG328" s="41">
        <f t="shared" si="44"/>
        <v>0</v>
      </c>
      <c r="AI328" s="41">
        <v>0</v>
      </c>
    </row>
    <row r="329" spans="1:35" x14ac:dyDescent="0.3">
      <c r="A329" s="2" t="s">
        <v>389</v>
      </c>
      <c r="B329" s="3">
        <v>6000780</v>
      </c>
      <c r="C329" s="1">
        <v>145952</v>
      </c>
      <c r="D329" s="18">
        <v>4</v>
      </c>
      <c r="E329" s="59">
        <v>2.5</v>
      </c>
      <c r="F329" s="18">
        <v>1538</v>
      </c>
      <c r="G329" s="18">
        <v>8515</v>
      </c>
      <c r="H329" s="18">
        <v>0</v>
      </c>
      <c r="I329" s="18">
        <f t="shared" si="38"/>
        <v>10053</v>
      </c>
      <c r="J329" s="18">
        <f t="shared" si="39"/>
        <v>2513.25</v>
      </c>
      <c r="K329" s="18">
        <f t="shared" si="40"/>
        <v>6283.125</v>
      </c>
      <c r="L329" s="17">
        <f t="shared" si="41"/>
        <v>8.5843591011134941E-4</v>
      </c>
      <c r="M329" s="16">
        <f t="shared" si="42"/>
        <v>15022.628426948615</v>
      </c>
      <c r="N329" s="18">
        <f t="shared" si="45"/>
        <v>2513.25</v>
      </c>
      <c r="O329" s="16">
        <v>5.9773713028742117</v>
      </c>
      <c r="P329" s="16">
        <f t="shared" si="43"/>
        <v>15022.63</v>
      </c>
      <c r="Q329" s="41"/>
      <c r="R329" s="58">
        <v>2298.3000000000002</v>
      </c>
      <c r="S329" s="58">
        <v>0</v>
      </c>
      <c r="T329" s="58">
        <v>0</v>
      </c>
      <c r="U329" s="58">
        <v>0</v>
      </c>
      <c r="V329" s="58">
        <v>0</v>
      </c>
      <c r="W329" s="58">
        <v>0</v>
      </c>
      <c r="X329" s="58">
        <v>0</v>
      </c>
      <c r="Y329" s="58">
        <v>0</v>
      </c>
      <c r="Z329" s="58">
        <v>454.28</v>
      </c>
      <c r="AA329" s="58">
        <v>2307.27</v>
      </c>
      <c r="AB329" s="58">
        <v>0</v>
      </c>
      <c r="AC329" s="58">
        <v>0</v>
      </c>
      <c r="AD329" s="58">
        <v>177.83</v>
      </c>
      <c r="AE329" s="58">
        <v>9249.98</v>
      </c>
      <c r="AF329" s="58">
        <v>534.97</v>
      </c>
      <c r="AG329" s="41">
        <f t="shared" si="44"/>
        <v>15022.63</v>
      </c>
      <c r="AI329" s="41">
        <v>0</v>
      </c>
    </row>
    <row r="330" spans="1:35" x14ac:dyDescent="0.3">
      <c r="A330" s="2" t="s">
        <v>388</v>
      </c>
      <c r="B330" s="3">
        <v>6004261</v>
      </c>
      <c r="C330" s="1">
        <v>145016</v>
      </c>
      <c r="D330" s="18">
        <v>3</v>
      </c>
      <c r="E330" s="59">
        <v>1.5</v>
      </c>
      <c r="F330" s="18">
        <v>1711</v>
      </c>
      <c r="G330" s="18">
        <v>1836</v>
      </c>
      <c r="H330" s="18">
        <v>1788.36</v>
      </c>
      <c r="I330" s="18">
        <f t="shared" si="38"/>
        <v>5335.36</v>
      </c>
      <c r="J330" s="18">
        <f t="shared" si="39"/>
        <v>1333.84</v>
      </c>
      <c r="K330" s="18">
        <f t="shared" si="40"/>
        <v>2000.7599999999998</v>
      </c>
      <c r="L330" s="17">
        <f t="shared" si="41"/>
        <v>2.7335509503859676E-4</v>
      </c>
      <c r="M330" s="16">
        <f t="shared" si="42"/>
        <v>4783.714163175443</v>
      </c>
      <c r="N330" s="18">
        <f t="shared" si="45"/>
        <v>1333.84</v>
      </c>
      <c r="O330" s="16">
        <v>3.586422781724528</v>
      </c>
      <c r="P330" s="16">
        <f t="shared" si="43"/>
        <v>4783.71</v>
      </c>
      <c r="Q330" s="41"/>
      <c r="R330" s="58">
        <v>1534.09</v>
      </c>
      <c r="S330" s="58">
        <v>0</v>
      </c>
      <c r="T330" s="58">
        <v>0</v>
      </c>
      <c r="U330" s="58">
        <v>0</v>
      </c>
      <c r="V330" s="58">
        <v>0</v>
      </c>
      <c r="W330" s="58">
        <v>0</v>
      </c>
      <c r="X330" s="58">
        <v>0</v>
      </c>
      <c r="Y330" s="58">
        <v>1603.45</v>
      </c>
      <c r="Z330" s="58">
        <v>82.49</v>
      </c>
      <c r="AA330" s="58">
        <v>979.09</v>
      </c>
      <c r="AB330" s="58">
        <v>0</v>
      </c>
      <c r="AC330" s="58">
        <v>0</v>
      </c>
      <c r="AD330" s="58">
        <v>0</v>
      </c>
      <c r="AE330" s="58">
        <v>499.41</v>
      </c>
      <c r="AF330" s="58">
        <v>85.18</v>
      </c>
      <c r="AG330" s="41">
        <f t="shared" si="44"/>
        <v>4783.71</v>
      </c>
      <c r="AI330" s="41">
        <v>0</v>
      </c>
    </row>
    <row r="331" spans="1:35" x14ac:dyDescent="0.3">
      <c r="A331" s="2" t="s">
        <v>387</v>
      </c>
      <c r="B331" s="3">
        <v>6000723</v>
      </c>
      <c r="C331" s="1">
        <v>145456</v>
      </c>
      <c r="D331" s="18">
        <v>2</v>
      </c>
      <c r="E331" s="59">
        <v>0.75</v>
      </c>
      <c r="F331" s="18">
        <v>1982</v>
      </c>
      <c r="G331" s="18">
        <v>12619</v>
      </c>
      <c r="H331" s="18">
        <v>0</v>
      </c>
      <c r="I331" s="18">
        <f t="shared" si="38"/>
        <v>14601</v>
      </c>
      <c r="J331" s="18">
        <f t="shared" si="39"/>
        <v>3650.25</v>
      </c>
      <c r="K331" s="18">
        <f t="shared" si="40"/>
        <v>2737.6875</v>
      </c>
      <c r="L331" s="17">
        <f t="shared" si="41"/>
        <v>3.7403827882828445E-4</v>
      </c>
      <c r="M331" s="16">
        <f t="shared" si="42"/>
        <v>6545.669879494978</v>
      </c>
      <c r="N331" s="18">
        <f t="shared" si="45"/>
        <v>3650.25</v>
      </c>
      <c r="O331" s="16">
        <v>1.7932113908622638</v>
      </c>
      <c r="P331" s="16">
        <f t="shared" si="43"/>
        <v>6545.67</v>
      </c>
      <c r="Q331" s="41"/>
      <c r="R331" s="58">
        <v>888.54</v>
      </c>
      <c r="S331" s="58">
        <v>0</v>
      </c>
      <c r="T331" s="58">
        <v>0</v>
      </c>
      <c r="U331" s="58">
        <v>0</v>
      </c>
      <c r="V331" s="58">
        <v>0</v>
      </c>
      <c r="W331" s="58">
        <v>0</v>
      </c>
      <c r="X331" s="58">
        <v>0</v>
      </c>
      <c r="Y331" s="58">
        <v>0</v>
      </c>
      <c r="Z331" s="58">
        <v>1217.1400000000001</v>
      </c>
      <c r="AA331" s="58">
        <v>2579.09</v>
      </c>
      <c r="AB331" s="58">
        <v>0</v>
      </c>
      <c r="AC331" s="58">
        <v>0</v>
      </c>
      <c r="AD331" s="58">
        <v>222.81</v>
      </c>
      <c r="AE331" s="58">
        <v>1205.93</v>
      </c>
      <c r="AF331" s="58">
        <v>432.16</v>
      </c>
      <c r="AG331" s="41">
        <f t="shared" si="44"/>
        <v>6545.670000000001</v>
      </c>
      <c r="AI331" s="41">
        <v>0</v>
      </c>
    </row>
    <row r="332" spans="1:35" x14ac:dyDescent="0.3">
      <c r="A332" s="57" t="s">
        <v>386</v>
      </c>
      <c r="B332" s="23">
        <v>6007199</v>
      </c>
      <c r="C332" s="22">
        <v>145058</v>
      </c>
      <c r="D332" s="54">
        <v>2</v>
      </c>
      <c r="E332" s="56">
        <v>0.75</v>
      </c>
      <c r="F332" s="54">
        <v>4040</v>
      </c>
      <c r="G332" s="54">
        <v>7591</v>
      </c>
      <c r="H332" s="54">
        <v>2311.6799999999998</v>
      </c>
      <c r="I332" s="54">
        <f t="shared" si="38"/>
        <v>13942.68</v>
      </c>
      <c r="J332" s="54">
        <f t="shared" si="39"/>
        <v>3485.67</v>
      </c>
      <c r="K332" s="54">
        <f t="shared" si="40"/>
        <v>2614.2525000000001</v>
      </c>
      <c r="L332" s="55">
        <f t="shared" si="41"/>
        <v>3.5717389421639241E-4</v>
      </c>
      <c r="M332" s="53">
        <f t="shared" si="42"/>
        <v>6250.5431487868673</v>
      </c>
      <c r="N332" s="54">
        <f t="shared" si="45"/>
        <v>3485.67</v>
      </c>
      <c r="O332" s="53">
        <v>1.7932113908622638</v>
      </c>
      <c r="P332" s="53">
        <f t="shared" si="43"/>
        <v>6250.54</v>
      </c>
      <c r="Q332" s="41"/>
      <c r="R332" s="52">
        <v>1811.14</v>
      </c>
      <c r="S332" s="52">
        <v>0</v>
      </c>
      <c r="T332" s="52">
        <v>0</v>
      </c>
      <c r="U332" s="52">
        <v>0</v>
      </c>
      <c r="V332" s="52">
        <v>0</v>
      </c>
      <c r="W332" s="52">
        <v>0</v>
      </c>
      <c r="X332" s="52">
        <v>0</v>
      </c>
      <c r="Y332" s="52">
        <v>1036.33</v>
      </c>
      <c r="Z332" s="52">
        <v>281.08999999999997</v>
      </c>
      <c r="AA332" s="52">
        <v>1674.41</v>
      </c>
      <c r="AB332" s="52">
        <v>0</v>
      </c>
      <c r="AC332" s="52">
        <v>0</v>
      </c>
      <c r="AD332" s="52">
        <v>73.52</v>
      </c>
      <c r="AE332" s="52">
        <v>655.87</v>
      </c>
      <c r="AF332" s="52">
        <v>718.18</v>
      </c>
      <c r="AG332" s="51">
        <f t="shared" si="44"/>
        <v>6250.5400000000009</v>
      </c>
      <c r="AI332" s="41">
        <v>0</v>
      </c>
    </row>
    <row r="333" spans="1:35" x14ac:dyDescent="0.3">
      <c r="A333" s="2" t="s">
        <v>385</v>
      </c>
      <c r="B333" s="3">
        <v>6002083</v>
      </c>
      <c r="C333" s="1">
        <v>145452</v>
      </c>
      <c r="D333" s="18">
        <v>5</v>
      </c>
      <c r="E333" s="59">
        <v>3.5</v>
      </c>
      <c r="F333" s="18">
        <v>3691</v>
      </c>
      <c r="G333" s="18">
        <v>9337</v>
      </c>
      <c r="H333" s="18">
        <v>12.6</v>
      </c>
      <c r="I333" s="18">
        <f t="shared" si="38"/>
        <v>13040.6</v>
      </c>
      <c r="J333" s="18">
        <f t="shared" si="39"/>
        <v>3260.15</v>
      </c>
      <c r="K333" s="18">
        <f t="shared" si="40"/>
        <v>11410.525</v>
      </c>
      <c r="L333" s="17">
        <f t="shared" si="41"/>
        <v>1.558970164245229E-3</v>
      </c>
      <c r="M333" s="16">
        <f t="shared" si="42"/>
        <v>27281.977874291508</v>
      </c>
      <c r="N333" s="18">
        <f t="shared" si="45"/>
        <v>3260.15</v>
      </c>
      <c r="O333" s="16">
        <v>8.3683198240239083</v>
      </c>
      <c r="P333" s="16">
        <f t="shared" si="43"/>
        <v>27281.98</v>
      </c>
      <c r="Q333" s="41"/>
      <c r="R333" s="58">
        <v>7721.87</v>
      </c>
      <c r="S333" s="58">
        <v>0</v>
      </c>
      <c r="T333" s="58">
        <v>0</v>
      </c>
      <c r="U333" s="58">
        <v>0</v>
      </c>
      <c r="V333" s="58">
        <v>0</v>
      </c>
      <c r="W333" s="58">
        <v>0</v>
      </c>
      <c r="X333" s="58">
        <v>0</v>
      </c>
      <c r="Y333" s="58">
        <v>26.36</v>
      </c>
      <c r="Z333" s="58">
        <v>2280.37</v>
      </c>
      <c r="AA333" s="58">
        <v>4809.6899999999996</v>
      </c>
      <c r="AB333" s="58">
        <v>0</v>
      </c>
      <c r="AC333" s="58">
        <v>0</v>
      </c>
      <c r="AD333" s="58">
        <v>320.08999999999997</v>
      </c>
      <c r="AE333" s="58">
        <v>9747</v>
      </c>
      <c r="AF333" s="58">
        <v>2376.6</v>
      </c>
      <c r="AG333" s="41">
        <f t="shared" si="44"/>
        <v>27281.979999999996</v>
      </c>
      <c r="AI333" s="41">
        <v>0</v>
      </c>
    </row>
    <row r="334" spans="1:35" x14ac:dyDescent="0.3">
      <c r="A334" s="2" t="s">
        <v>384</v>
      </c>
      <c r="B334" s="3">
        <v>6005920</v>
      </c>
      <c r="C334" s="1">
        <v>145319</v>
      </c>
      <c r="D334" s="18">
        <v>5</v>
      </c>
      <c r="E334" s="59">
        <v>3.5</v>
      </c>
      <c r="F334" s="18">
        <v>3012</v>
      </c>
      <c r="G334" s="18">
        <v>9150</v>
      </c>
      <c r="H334" s="18">
        <v>350.28</v>
      </c>
      <c r="I334" s="18">
        <f t="shared" si="38"/>
        <v>12512.28</v>
      </c>
      <c r="J334" s="18">
        <f t="shared" si="39"/>
        <v>3128.07</v>
      </c>
      <c r="K334" s="18">
        <f t="shared" si="40"/>
        <v>10948.245000000001</v>
      </c>
      <c r="L334" s="17">
        <f t="shared" si="41"/>
        <v>1.4958108681105392E-3</v>
      </c>
      <c r="M334" s="16">
        <f t="shared" si="42"/>
        <v>26176.690191934435</v>
      </c>
      <c r="N334" s="18">
        <f t="shared" si="45"/>
        <v>3128.07</v>
      </c>
      <c r="O334" s="16">
        <v>8.3683198240239083</v>
      </c>
      <c r="P334" s="16">
        <f t="shared" si="43"/>
        <v>26176.69</v>
      </c>
      <c r="Q334" s="41"/>
      <c r="R334" s="58">
        <v>6301.3600000000042</v>
      </c>
      <c r="S334" s="58">
        <v>0</v>
      </c>
      <c r="T334" s="58">
        <v>0</v>
      </c>
      <c r="U334" s="58">
        <v>0</v>
      </c>
      <c r="V334" s="58">
        <v>0</v>
      </c>
      <c r="W334" s="58">
        <v>0</v>
      </c>
      <c r="X334" s="58">
        <v>0</v>
      </c>
      <c r="Y334" s="58">
        <v>732.81</v>
      </c>
      <c r="Z334" s="58">
        <v>1198.76</v>
      </c>
      <c r="AA334" s="58">
        <v>9027.32</v>
      </c>
      <c r="AB334" s="58">
        <v>0</v>
      </c>
      <c r="AC334" s="58">
        <v>0</v>
      </c>
      <c r="AD334" s="58">
        <v>127.62</v>
      </c>
      <c r="AE334" s="58">
        <v>8483.3799999999992</v>
      </c>
      <c r="AF334" s="58">
        <v>305.44</v>
      </c>
      <c r="AG334" s="41">
        <f t="shared" si="44"/>
        <v>26176.69</v>
      </c>
      <c r="AI334" s="41">
        <v>2.0000000004074536E-2</v>
      </c>
    </row>
    <row r="335" spans="1:35" x14ac:dyDescent="0.3">
      <c r="A335" s="2" t="s">
        <v>383</v>
      </c>
      <c r="B335" s="3">
        <v>6006902</v>
      </c>
      <c r="C335" s="1">
        <v>145447</v>
      </c>
      <c r="D335" s="18">
        <v>5</v>
      </c>
      <c r="E335" s="59">
        <v>3.5</v>
      </c>
      <c r="F335" s="18">
        <v>3317</v>
      </c>
      <c r="G335" s="18">
        <v>10336</v>
      </c>
      <c r="H335" s="18">
        <v>1385.16</v>
      </c>
      <c r="I335" s="18">
        <f t="shared" si="38"/>
        <v>15038.16</v>
      </c>
      <c r="J335" s="18">
        <f t="shared" si="39"/>
        <v>3759.54</v>
      </c>
      <c r="K335" s="18">
        <f t="shared" si="40"/>
        <v>13158.39</v>
      </c>
      <c r="L335" s="17">
        <f t="shared" si="41"/>
        <v>1.7977733206406173E-3</v>
      </c>
      <c r="M335" s="16">
        <f t="shared" si="42"/>
        <v>31461.033111210803</v>
      </c>
      <c r="N335" s="18">
        <f t="shared" si="45"/>
        <v>3759.54</v>
      </c>
      <c r="O335" s="16">
        <v>8.3683198240239083</v>
      </c>
      <c r="P335" s="16">
        <f t="shared" si="43"/>
        <v>31461.03</v>
      </c>
      <c r="Q335" s="41"/>
      <c r="R335" s="58">
        <v>6939.43</v>
      </c>
      <c r="S335" s="58">
        <v>0</v>
      </c>
      <c r="T335" s="58">
        <v>418.25</v>
      </c>
      <c r="U335" s="58">
        <v>0</v>
      </c>
      <c r="V335" s="58">
        <v>894.49</v>
      </c>
      <c r="W335" s="58">
        <v>0</v>
      </c>
      <c r="X335" s="58">
        <v>1585.13</v>
      </c>
      <c r="Y335" s="58">
        <v>0</v>
      </c>
      <c r="Z335" s="58">
        <v>5328.53</v>
      </c>
      <c r="AA335" s="58">
        <v>8956.19</v>
      </c>
      <c r="AB335" s="58">
        <v>0</v>
      </c>
      <c r="AC335" s="58">
        <v>0</v>
      </c>
      <c r="AD335" s="58">
        <v>788.71</v>
      </c>
      <c r="AE335" s="58">
        <v>4246.92</v>
      </c>
      <c r="AF335" s="58">
        <v>2303.38</v>
      </c>
      <c r="AG335" s="41">
        <f t="shared" si="44"/>
        <v>31461.029999999995</v>
      </c>
      <c r="AI335" s="41">
        <v>0</v>
      </c>
    </row>
    <row r="336" spans="1:35" x14ac:dyDescent="0.3">
      <c r="A336" s="2" t="s">
        <v>382</v>
      </c>
      <c r="B336" s="3">
        <v>6003560</v>
      </c>
      <c r="C336" s="1">
        <v>145911</v>
      </c>
      <c r="D336" s="18">
        <v>5</v>
      </c>
      <c r="E336" s="59">
        <v>3.5</v>
      </c>
      <c r="F336" s="18">
        <v>2589</v>
      </c>
      <c r="G336" s="18">
        <v>5110</v>
      </c>
      <c r="H336" s="18">
        <v>1685.88</v>
      </c>
      <c r="I336" s="18">
        <f t="shared" si="38"/>
        <v>9384.880000000001</v>
      </c>
      <c r="J336" s="18">
        <f t="shared" si="39"/>
        <v>2346.2200000000003</v>
      </c>
      <c r="K336" s="18">
        <f t="shared" si="40"/>
        <v>8211.77</v>
      </c>
      <c r="L336" s="17">
        <f t="shared" si="41"/>
        <v>1.1219382478583628E-3</v>
      </c>
      <c r="M336" s="16">
        <f t="shared" si="42"/>
        <v>19633.919337521347</v>
      </c>
      <c r="N336" s="18">
        <f t="shared" si="45"/>
        <v>2346.2200000000003</v>
      </c>
      <c r="O336" s="16">
        <v>8.3683198240239083</v>
      </c>
      <c r="P336" s="16">
        <f t="shared" si="43"/>
        <v>19633.919999999998</v>
      </c>
      <c r="Q336" s="41"/>
      <c r="R336" s="58">
        <v>5416.3899999999976</v>
      </c>
      <c r="S336" s="58">
        <v>0</v>
      </c>
      <c r="T336" s="58">
        <v>0</v>
      </c>
      <c r="U336" s="58">
        <v>0</v>
      </c>
      <c r="V336" s="58">
        <v>0</v>
      </c>
      <c r="W336" s="58">
        <v>0</v>
      </c>
      <c r="X336" s="58">
        <v>0</v>
      </c>
      <c r="Y336" s="58">
        <v>3527</v>
      </c>
      <c r="Z336" s="58">
        <v>635.99</v>
      </c>
      <c r="AA336" s="58">
        <v>1029.3</v>
      </c>
      <c r="AB336" s="58">
        <v>0</v>
      </c>
      <c r="AC336" s="58">
        <v>0</v>
      </c>
      <c r="AD336" s="58">
        <v>127.62</v>
      </c>
      <c r="AE336" s="58">
        <v>3374.53</v>
      </c>
      <c r="AF336" s="58">
        <v>5523.09</v>
      </c>
      <c r="AG336" s="41">
        <f t="shared" si="44"/>
        <v>19633.919999999998</v>
      </c>
      <c r="AI336" s="41">
        <v>-1.0000000002037268E-2</v>
      </c>
    </row>
    <row r="337" spans="1:35" x14ac:dyDescent="0.3">
      <c r="A337" s="57" t="s">
        <v>381</v>
      </c>
      <c r="B337" s="23">
        <v>6000681</v>
      </c>
      <c r="C337" s="22">
        <v>145367</v>
      </c>
      <c r="D337" s="54">
        <v>2</v>
      </c>
      <c r="E337" s="56">
        <v>0.75</v>
      </c>
      <c r="F337" s="54">
        <v>1914</v>
      </c>
      <c r="G337" s="54">
        <v>9362</v>
      </c>
      <c r="H337" s="54">
        <v>44.52</v>
      </c>
      <c r="I337" s="54">
        <f t="shared" si="38"/>
        <v>11320.52</v>
      </c>
      <c r="J337" s="54">
        <f t="shared" si="39"/>
        <v>2830.13</v>
      </c>
      <c r="K337" s="54">
        <f t="shared" si="40"/>
        <v>2122.5974999999999</v>
      </c>
      <c r="L337" s="55">
        <f t="shared" si="41"/>
        <v>2.9000122020691533E-4</v>
      </c>
      <c r="M337" s="53">
        <f t="shared" si="42"/>
        <v>5075.0213536210185</v>
      </c>
      <c r="N337" s="54">
        <f t="shared" si="45"/>
        <v>2830.13</v>
      </c>
      <c r="O337" s="53">
        <v>1.7932113908622638</v>
      </c>
      <c r="P337" s="53">
        <f t="shared" si="43"/>
        <v>5075.0200000000004</v>
      </c>
      <c r="Q337" s="41"/>
      <c r="R337" s="52">
        <v>858.05</v>
      </c>
      <c r="S337" s="52">
        <v>0</v>
      </c>
      <c r="T337" s="52">
        <v>0</v>
      </c>
      <c r="U337" s="52">
        <v>0</v>
      </c>
      <c r="V337" s="52">
        <v>0</v>
      </c>
      <c r="W337" s="52">
        <v>0</v>
      </c>
      <c r="X337" s="52">
        <v>0</v>
      </c>
      <c r="Y337" s="52">
        <v>19.96</v>
      </c>
      <c r="Z337" s="52">
        <v>601.16999999999996</v>
      </c>
      <c r="AA337" s="52">
        <v>1170.97</v>
      </c>
      <c r="AB337" s="52">
        <v>0</v>
      </c>
      <c r="AC337" s="52">
        <v>0</v>
      </c>
      <c r="AD337" s="52">
        <v>129.11000000000001</v>
      </c>
      <c r="AE337" s="52">
        <v>1241.8</v>
      </c>
      <c r="AF337" s="52">
        <v>1053.96</v>
      </c>
      <c r="AG337" s="51">
        <f t="shared" si="44"/>
        <v>5075.0199999999995</v>
      </c>
      <c r="AI337" s="41">
        <v>0</v>
      </c>
    </row>
    <row r="338" spans="1:35" x14ac:dyDescent="0.3">
      <c r="A338" s="2" t="s">
        <v>380</v>
      </c>
      <c r="B338" s="3">
        <v>6004592</v>
      </c>
      <c r="C338" s="1">
        <v>145470</v>
      </c>
      <c r="D338" s="18">
        <v>2</v>
      </c>
      <c r="E338" s="59">
        <v>0.75</v>
      </c>
      <c r="F338" s="18">
        <v>1853</v>
      </c>
      <c r="G338" s="18">
        <v>10135</v>
      </c>
      <c r="H338" s="18">
        <v>675.36</v>
      </c>
      <c r="I338" s="18">
        <f t="shared" ref="I338:I401" si="46">SUM(F338:H338)</f>
        <v>12663.36</v>
      </c>
      <c r="J338" s="18">
        <f t="shared" ref="J338:J401" si="47">I338/4</f>
        <v>3165.84</v>
      </c>
      <c r="K338" s="18">
        <f t="shared" ref="K338:K401" si="48">J338*E338</f>
        <v>2374.38</v>
      </c>
      <c r="L338" s="17">
        <f t="shared" ref="L338:L401" si="49">K338/$K$674</f>
        <v>3.2440116283699366E-4</v>
      </c>
      <c r="M338" s="16">
        <f t="shared" ref="M338:M401" si="50">$M$15*L338</f>
        <v>5677.0203496473887</v>
      </c>
      <c r="N338" s="18">
        <f t="shared" si="45"/>
        <v>3165.84</v>
      </c>
      <c r="O338" s="16">
        <v>1.7932113908622638</v>
      </c>
      <c r="P338" s="16">
        <f t="shared" ref="P338:P401" si="51">ROUND(N338*O338,2)</f>
        <v>5677.02</v>
      </c>
      <c r="Q338" s="41"/>
      <c r="R338" s="58">
        <v>830.71</v>
      </c>
      <c r="S338" s="58">
        <v>0</v>
      </c>
      <c r="T338" s="58">
        <v>0</v>
      </c>
      <c r="U338" s="58">
        <v>0</v>
      </c>
      <c r="V338" s="58">
        <v>0</v>
      </c>
      <c r="W338" s="58">
        <v>0</v>
      </c>
      <c r="X338" s="58">
        <v>0</v>
      </c>
      <c r="Y338" s="58">
        <v>302.77</v>
      </c>
      <c r="Z338" s="58">
        <v>163.18</v>
      </c>
      <c r="AA338" s="58">
        <v>207.56</v>
      </c>
      <c r="AB338" s="58">
        <v>0</v>
      </c>
      <c r="AC338" s="58">
        <v>0</v>
      </c>
      <c r="AD338" s="58">
        <v>27.35</v>
      </c>
      <c r="AE338" s="58">
        <v>3091.94</v>
      </c>
      <c r="AF338" s="58">
        <v>1053.51</v>
      </c>
      <c r="AG338" s="41">
        <f t="shared" ref="AG338:AG401" si="52">SUM(R338:AF338)</f>
        <v>5677.02</v>
      </c>
      <c r="AI338" s="41">
        <v>0</v>
      </c>
    </row>
    <row r="339" spans="1:35" x14ac:dyDescent="0.3">
      <c r="A339" s="2" t="s">
        <v>379</v>
      </c>
      <c r="B339" s="3">
        <v>6000699</v>
      </c>
      <c r="C339" s="1">
        <v>145271</v>
      </c>
      <c r="D339" s="18">
        <v>2</v>
      </c>
      <c r="E339" s="59">
        <v>0.75</v>
      </c>
      <c r="F339" s="18">
        <v>1153</v>
      </c>
      <c r="G339" s="18">
        <v>8427</v>
      </c>
      <c r="H339" s="18">
        <v>0</v>
      </c>
      <c r="I339" s="18">
        <f t="shared" si="46"/>
        <v>9580</v>
      </c>
      <c r="J339" s="18">
        <f t="shared" si="47"/>
        <v>2395</v>
      </c>
      <c r="K339" s="18">
        <f t="shared" si="48"/>
        <v>1796.25</v>
      </c>
      <c r="L339" s="17">
        <f t="shared" si="49"/>
        <v>2.4541378749229266E-4</v>
      </c>
      <c r="M339" s="16">
        <f t="shared" si="50"/>
        <v>4294.7412811151216</v>
      </c>
      <c r="N339" s="18">
        <f t="shared" si="45"/>
        <v>2395</v>
      </c>
      <c r="O339" s="16">
        <v>1.7932113908622638</v>
      </c>
      <c r="P339" s="16">
        <f t="shared" si="51"/>
        <v>4294.74</v>
      </c>
      <c r="Q339" s="41"/>
      <c r="R339" s="58">
        <v>516.89</v>
      </c>
      <c r="S339" s="58">
        <v>0</v>
      </c>
      <c r="T339" s="58">
        <v>0</v>
      </c>
      <c r="U339" s="58">
        <v>0</v>
      </c>
      <c r="V339" s="58">
        <v>0</v>
      </c>
      <c r="W339" s="58">
        <v>0</v>
      </c>
      <c r="X339" s="58">
        <v>0</v>
      </c>
      <c r="Y339" s="58">
        <v>0</v>
      </c>
      <c r="Z339" s="58">
        <v>939.64</v>
      </c>
      <c r="AA339" s="58">
        <v>225.5</v>
      </c>
      <c r="AB339" s="58">
        <v>0</v>
      </c>
      <c r="AC339" s="58">
        <v>0</v>
      </c>
      <c r="AD339" s="58">
        <v>315.61</v>
      </c>
      <c r="AE339" s="58">
        <v>1465.05</v>
      </c>
      <c r="AF339" s="58">
        <v>832.05</v>
      </c>
      <c r="AG339" s="41">
        <f t="shared" si="52"/>
        <v>4294.74</v>
      </c>
      <c r="AI339" s="41">
        <v>0</v>
      </c>
    </row>
    <row r="340" spans="1:35" x14ac:dyDescent="0.3">
      <c r="A340" s="2" t="s">
        <v>378</v>
      </c>
      <c r="B340" s="3">
        <v>6004253</v>
      </c>
      <c r="C340" s="1">
        <v>145151</v>
      </c>
      <c r="D340" s="18">
        <v>5</v>
      </c>
      <c r="E340" s="59">
        <v>3.5</v>
      </c>
      <c r="F340" s="18">
        <v>1645</v>
      </c>
      <c r="G340" s="18">
        <v>8836</v>
      </c>
      <c r="H340" s="18">
        <v>0</v>
      </c>
      <c r="I340" s="18">
        <f t="shared" si="46"/>
        <v>10481</v>
      </c>
      <c r="J340" s="18">
        <f t="shared" si="47"/>
        <v>2620.25</v>
      </c>
      <c r="K340" s="18">
        <f t="shared" si="48"/>
        <v>9170.875</v>
      </c>
      <c r="L340" s="17">
        <f t="shared" si="49"/>
        <v>1.2529765725084925E-3</v>
      </c>
      <c r="M340" s="16">
        <f t="shared" si="50"/>
        <v>21927.09001889862</v>
      </c>
      <c r="N340" s="18">
        <f t="shared" si="45"/>
        <v>2620.25</v>
      </c>
      <c r="O340" s="16">
        <v>8.3683198240239083</v>
      </c>
      <c r="P340" s="16">
        <f t="shared" si="51"/>
        <v>21927.09</v>
      </c>
      <c r="Q340" s="41"/>
      <c r="R340" s="58">
        <v>3441.4800000000018</v>
      </c>
      <c r="S340" s="58">
        <v>0</v>
      </c>
      <c r="T340" s="58">
        <v>0</v>
      </c>
      <c r="U340" s="58">
        <v>0</v>
      </c>
      <c r="V340" s="58">
        <v>0</v>
      </c>
      <c r="W340" s="58">
        <v>0</v>
      </c>
      <c r="X340" s="58">
        <v>0</v>
      </c>
      <c r="Y340" s="58">
        <v>0</v>
      </c>
      <c r="Z340" s="58">
        <v>14284.72</v>
      </c>
      <c r="AA340" s="58">
        <v>742.69</v>
      </c>
      <c r="AB340" s="58">
        <v>0</v>
      </c>
      <c r="AC340" s="58">
        <v>0</v>
      </c>
      <c r="AD340" s="58">
        <v>2759.45</v>
      </c>
      <c r="AE340" s="58">
        <v>698.75</v>
      </c>
      <c r="AF340" s="58">
        <v>0</v>
      </c>
      <c r="AG340" s="41">
        <f t="shared" si="52"/>
        <v>21927.09</v>
      </c>
      <c r="AI340" s="41">
        <v>1.0000000002037268E-2</v>
      </c>
    </row>
    <row r="341" spans="1:35" x14ac:dyDescent="0.3">
      <c r="A341" s="2" t="s">
        <v>377</v>
      </c>
      <c r="B341" s="3">
        <v>6005367</v>
      </c>
      <c r="C341" s="1">
        <v>145744</v>
      </c>
      <c r="D341" s="18">
        <v>5</v>
      </c>
      <c r="E341" s="59">
        <v>3.5</v>
      </c>
      <c r="F341" s="18">
        <v>1013</v>
      </c>
      <c r="G341" s="18">
        <v>1732</v>
      </c>
      <c r="H341" s="18">
        <v>306.60000000000002</v>
      </c>
      <c r="I341" s="18">
        <f t="shared" si="46"/>
        <v>3051.6</v>
      </c>
      <c r="J341" s="18">
        <f t="shared" si="47"/>
        <v>762.9</v>
      </c>
      <c r="K341" s="18">
        <f t="shared" si="48"/>
        <v>2670.15</v>
      </c>
      <c r="L341" s="17">
        <f t="shared" si="49"/>
        <v>3.6481092535701896E-4</v>
      </c>
      <c r="M341" s="16">
        <f t="shared" si="50"/>
        <v>6384.1911937478317</v>
      </c>
      <c r="N341" s="18">
        <f t="shared" si="45"/>
        <v>762.9</v>
      </c>
      <c r="O341" s="16">
        <v>8.3683198240239083</v>
      </c>
      <c r="P341" s="16">
        <f t="shared" si="51"/>
        <v>6384.19</v>
      </c>
      <c r="Q341" s="41"/>
      <c r="R341" s="58">
        <v>2119.2800000000002</v>
      </c>
      <c r="S341" s="58">
        <v>0</v>
      </c>
      <c r="T341" s="58">
        <v>0</v>
      </c>
      <c r="U341" s="58">
        <v>0</v>
      </c>
      <c r="V341" s="58">
        <v>0</v>
      </c>
      <c r="W341" s="58">
        <v>0</v>
      </c>
      <c r="X341" s="58">
        <v>0</v>
      </c>
      <c r="Y341" s="58">
        <v>641.42999999999995</v>
      </c>
      <c r="Z341" s="58">
        <v>635.99</v>
      </c>
      <c r="AA341" s="58">
        <v>2834.77</v>
      </c>
      <c r="AB341" s="58">
        <v>0</v>
      </c>
      <c r="AC341" s="58">
        <v>0</v>
      </c>
      <c r="AD341" s="58">
        <v>127.62</v>
      </c>
      <c r="AE341" s="58">
        <v>25.1</v>
      </c>
      <c r="AF341" s="58">
        <v>0</v>
      </c>
      <c r="AG341" s="41">
        <f t="shared" si="52"/>
        <v>6384.19</v>
      </c>
      <c r="AI341" s="41">
        <v>0</v>
      </c>
    </row>
    <row r="342" spans="1:35" x14ac:dyDescent="0.3">
      <c r="A342" s="57" t="s">
        <v>376</v>
      </c>
      <c r="B342" s="23">
        <v>6010128</v>
      </c>
      <c r="C342" s="22">
        <v>145546</v>
      </c>
      <c r="D342" s="54">
        <v>1</v>
      </c>
      <c r="E342" s="56">
        <v>0</v>
      </c>
      <c r="F342" s="54">
        <v>3095</v>
      </c>
      <c r="G342" s="54">
        <v>7947</v>
      </c>
      <c r="H342" s="54">
        <v>1039.08</v>
      </c>
      <c r="I342" s="54">
        <f t="shared" si="46"/>
        <v>12081.08</v>
      </c>
      <c r="J342" s="54">
        <f t="shared" si="47"/>
        <v>3020.27</v>
      </c>
      <c r="K342" s="54">
        <f t="shared" si="48"/>
        <v>0</v>
      </c>
      <c r="L342" s="55">
        <f t="shared" si="49"/>
        <v>0</v>
      </c>
      <c r="M342" s="53">
        <f t="shared" si="50"/>
        <v>0</v>
      </c>
      <c r="N342" s="54">
        <f t="shared" si="45"/>
        <v>3020.27</v>
      </c>
      <c r="O342" s="53">
        <v>0</v>
      </c>
      <c r="P342" s="53">
        <f t="shared" si="51"/>
        <v>0</v>
      </c>
      <c r="Q342" s="41"/>
      <c r="R342" s="52">
        <v>0</v>
      </c>
      <c r="S342" s="52">
        <v>0</v>
      </c>
      <c r="T342" s="52">
        <v>0</v>
      </c>
      <c r="U342" s="52">
        <v>0</v>
      </c>
      <c r="V342" s="52">
        <v>0</v>
      </c>
      <c r="W342" s="52">
        <v>0</v>
      </c>
      <c r="X342" s="52">
        <v>0</v>
      </c>
      <c r="Y342" s="52">
        <v>0</v>
      </c>
      <c r="Z342" s="52">
        <v>0</v>
      </c>
      <c r="AA342" s="52">
        <v>0</v>
      </c>
      <c r="AB342" s="52">
        <v>0</v>
      </c>
      <c r="AC342" s="52">
        <v>0</v>
      </c>
      <c r="AD342" s="52">
        <v>0</v>
      </c>
      <c r="AE342" s="52">
        <v>0</v>
      </c>
      <c r="AF342" s="52">
        <v>0</v>
      </c>
      <c r="AG342" s="51">
        <f t="shared" si="52"/>
        <v>0</v>
      </c>
      <c r="AI342" s="41">
        <v>0</v>
      </c>
    </row>
    <row r="343" spans="1:35" x14ac:dyDescent="0.3">
      <c r="A343" s="2" t="s">
        <v>375</v>
      </c>
      <c r="B343" s="3">
        <v>6004287</v>
      </c>
      <c r="C343" s="1">
        <v>145820</v>
      </c>
      <c r="D343" s="18">
        <v>5</v>
      </c>
      <c r="E343" s="59">
        <v>3.5</v>
      </c>
      <c r="F343" s="18">
        <v>1289</v>
      </c>
      <c r="G343" s="18">
        <v>6966</v>
      </c>
      <c r="H343" s="18">
        <v>10</v>
      </c>
      <c r="I343" s="18">
        <f t="shared" si="46"/>
        <v>8265</v>
      </c>
      <c r="J343" s="18">
        <f t="shared" si="47"/>
        <v>2066.25</v>
      </c>
      <c r="K343" s="18">
        <f t="shared" si="48"/>
        <v>7231.875</v>
      </c>
      <c r="L343" s="17">
        <f t="shared" si="49"/>
        <v>9.8805947636510742E-4</v>
      </c>
      <c r="M343" s="16">
        <f t="shared" si="50"/>
        <v>17291.04083638938</v>
      </c>
      <c r="N343" s="18">
        <f t="shared" si="45"/>
        <v>2066.25</v>
      </c>
      <c r="O343" s="16">
        <v>8.3683198240239083</v>
      </c>
      <c r="P343" s="16">
        <f t="shared" si="51"/>
        <v>17291.04</v>
      </c>
      <c r="Q343" s="41"/>
      <c r="R343" s="58">
        <v>2696.69</v>
      </c>
      <c r="S343" s="58">
        <v>0</v>
      </c>
      <c r="T343" s="58">
        <v>0</v>
      </c>
      <c r="U343" s="58">
        <v>0</v>
      </c>
      <c r="V343" s="58">
        <v>0</v>
      </c>
      <c r="W343" s="58">
        <v>0</v>
      </c>
      <c r="X343" s="58">
        <v>20.92</v>
      </c>
      <c r="Y343" s="58">
        <v>0</v>
      </c>
      <c r="Z343" s="58">
        <v>2401.71</v>
      </c>
      <c r="AA343" s="58">
        <v>1347.3</v>
      </c>
      <c r="AB343" s="58">
        <v>0</v>
      </c>
      <c r="AC343" s="58">
        <v>0</v>
      </c>
      <c r="AD343" s="58">
        <v>422.6</v>
      </c>
      <c r="AE343" s="58">
        <v>9813.9500000000007</v>
      </c>
      <c r="AF343" s="58">
        <v>587.87</v>
      </c>
      <c r="AG343" s="41">
        <f t="shared" si="52"/>
        <v>17291.04</v>
      </c>
      <c r="AI343" s="41">
        <v>0</v>
      </c>
    </row>
    <row r="344" spans="1:35" x14ac:dyDescent="0.3">
      <c r="A344" s="2" t="s">
        <v>374</v>
      </c>
      <c r="B344" s="3">
        <v>6008510</v>
      </c>
      <c r="C344" s="1">
        <v>145732</v>
      </c>
      <c r="D344" s="18">
        <v>1</v>
      </c>
      <c r="E344" s="59">
        <v>0</v>
      </c>
      <c r="F344" s="18">
        <v>6949</v>
      </c>
      <c r="G344" s="18">
        <v>10360</v>
      </c>
      <c r="H344" s="18">
        <v>4092.48</v>
      </c>
      <c r="I344" s="18">
        <f t="shared" si="46"/>
        <v>21401.48</v>
      </c>
      <c r="J344" s="18">
        <f t="shared" si="47"/>
        <v>5350.37</v>
      </c>
      <c r="K344" s="18">
        <f t="shared" si="48"/>
        <v>0</v>
      </c>
      <c r="L344" s="17">
        <f t="shared" si="49"/>
        <v>0</v>
      </c>
      <c r="M344" s="16">
        <f t="shared" si="50"/>
        <v>0</v>
      </c>
      <c r="N344" s="18">
        <f t="shared" si="45"/>
        <v>5350.37</v>
      </c>
      <c r="O344" s="16">
        <v>0</v>
      </c>
      <c r="P344" s="16">
        <f t="shared" si="51"/>
        <v>0</v>
      </c>
      <c r="Q344" s="41"/>
      <c r="R344" s="58">
        <v>0</v>
      </c>
      <c r="S344" s="58">
        <v>0</v>
      </c>
      <c r="T344" s="58">
        <v>0</v>
      </c>
      <c r="U344" s="58">
        <v>0</v>
      </c>
      <c r="V344" s="58">
        <v>0</v>
      </c>
      <c r="W344" s="58">
        <v>0</v>
      </c>
      <c r="X344" s="58">
        <v>0</v>
      </c>
      <c r="Y344" s="58">
        <v>0</v>
      </c>
      <c r="Z344" s="58">
        <v>0</v>
      </c>
      <c r="AA344" s="58">
        <v>0</v>
      </c>
      <c r="AB344" s="58">
        <v>0</v>
      </c>
      <c r="AC344" s="58">
        <v>0</v>
      </c>
      <c r="AD344" s="58">
        <v>0</v>
      </c>
      <c r="AE344" s="58">
        <v>0</v>
      </c>
      <c r="AF344" s="58">
        <v>0</v>
      </c>
      <c r="AG344" s="41">
        <f t="shared" si="52"/>
        <v>0</v>
      </c>
      <c r="AI344" s="41">
        <v>0</v>
      </c>
    </row>
    <row r="345" spans="1:35" x14ac:dyDescent="0.3">
      <c r="A345" s="2" t="s">
        <v>373</v>
      </c>
      <c r="B345" s="3">
        <v>6000707</v>
      </c>
      <c r="C345" s="1">
        <v>145267</v>
      </c>
      <c r="D345" s="18">
        <v>3</v>
      </c>
      <c r="E345" s="59">
        <v>1.5</v>
      </c>
      <c r="F345" s="18">
        <v>2643</v>
      </c>
      <c r="G345" s="18">
        <v>14295</v>
      </c>
      <c r="H345" s="18">
        <v>107.52</v>
      </c>
      <c r="I345" s="18">
        <f t="shared" si="46"/>
        <v>17045.52</v>
      </c>
      <c r="J345" s="18">
        <f t="shared" si="47"/>
        <v>4261.38</v>
      </c>
      <c r="K345" s="18">
        <f t="shared" si="48"/>
        <v>6392.07</v>
      </c>
      <c r="L345" s="17">
        <f t="shared" si="49"/>
        <v>8.7332058934772949E-4</v>
      </c>
      <c r="M345" s="16">
        <f t="shared" si="50"/>
        <v>15283.110313585266</v>
      </c>
      <c r="N345" s="18">
        <f t="shared" si="45"/>
        <v>4261.38</v>
      </c>
      <c r="O345" s="16">
        <v>3.586422781724528</v>
      </c>
      <c r="P345" s="16">
        <f t="shared" si="51"/>
        <v>15283.11</v>
      </c>
      <c r="Q345" s="41"/>
      <c r="R345" s="58">
        <v>2369.7200000000016</v>
      </c>
      <c r="S345" s="58">
        <v>0</v>
      </c>
      <c r="T345" s="58">
        <v>0</v>
      </c>
      <c r="U345" s="58">
        <v>0</v>
      </c>
      <c r="V345" s="58">
        <v>0</v>
      </c>
      <c r="W345" s="58">
        <v>0</v>
      </c>
      <c r="X345" s="58">
        <v>0</v>
      </c>
      <c r="Y345" s="58">
        <v>96.4</v>
      </c>
      <c r="Z345" s="58">
        <v>17.04</v>
      </c>
      <c r="AA345" s="58">
        <v>12548</v>
      </c>
      <c r="AB345" s="58">
        <v>0</v>
      </c>
      <c r="AC345" s="58">
        <v>0</v>
      </c>
      <c r="AD345" s="58">
        <v>0</v>
      </c>
      <c r="AE345" s="58">
        <v>199.05</v>
      </c>
      <c r="AF345" s="58">
        <v>52.9</v>
      </c>
      <c r="AG345" s="41">
        <f t="shared" si="52"/>
        <v>15283.11</v>
      </c>
      <c r="AI345" s="41">
        <v>-9.9999999983992893E-3</v>
      </c>
    </row>
    <row r="346" spans="1:35" x14ac:dyDescent="0.3">
      <c r="A346" s="2" t="s">
        <v>372</v>
      </c>
      <c r="B346" s="3">
        <v>6004303</v>
      </c>
      <c r="C346" s="1">
        <v>145044</v>
      </c>
      <c r="D346" s="18">
        <v>4</v>
      </c>
      <c r="E346" s="59">
        <v>2.5</v>
      </c>
      <c r="F346" s="18">
        <v>1358</v>
      </c>
      <c r="G346" s="18">
        <v>14685</v>
      </c>
      <c r="H346" s="18">
        <v>0</v>
      </c>
      <c r="I346" s="18">
        <f t="shared" si="46"/>
        <v>16043</v>
      </c>
      <c r="J346" s="18">
        <f t="shared" si="47"/>
        <v>4010.75</v>
      </c>
      <c r="K346" s="18">
        <f t="shared" si="48"/>
        <v>10026.875</v>
      </c>
      <c r="L346" s="17">
        <f t="shared" si="49"/>
        <v>1.3699281116001569E-3</v>
      </c>
      <c r="M346" s="16">
        <f t="shared" si="50"/>
        <v>23973.741953002747</v>
      </c>
      <c r="N346" s="18">
        <f t="shared" si="45"/>
        <v>4010.75</v>
      </c>
      <c r="O346" s="16">
        <v>5.9773713028742117</v>
      </c>
      <c r="P346" s="16">
        <f t="shared" si="51"/>
        <v>23973.74</v>
      </c>
      <c r="Q346" s="41"/>
      <c r="R346" s="58">
        <v>2029.3100000000015</v>
      </c>
      <c r="S346" s="58">
        <v>0</v>
      </c>
      <c r="T346" s="58">
        <v>0</v>
      </c>
      <c r="U346" s="58">
        <v>0</v>
      </c>
      <c r="V346" s="58">
        <v>0</v>
      </c>
      <c r="W346" s="58">
        <v>0</v>
      </c>
      <c r="X346" s="58">
        <v>0</v>
      </c>
      <c r="Y346" s="58">
        <v>0</v>
      </c>
      <c r="Z346" s="58">
        <v>1295.5999999999999</v>
      </c>
      <c r="AA346" s="58">
        <v>16675.37</v>
      </c>
      <c r="AB346" s="58">
        <v>0</v>
      </c>
      <c r="AC346" s="58">
        <v>0</v>
      </c>
      <c r="AD346" s="58">
        <v>291.39999999999998</v>
      </c>
      <c r="AE346" s="58">
        <v>2099.5500000000002</v>
      </c>
      <c r="AF346" s="58">
        <v>1582.51</v>
      </c>
      <c r="AG346" s="41">
        <f t="shared" si="52"/>
        <v>23973.739999999998</v>
      </c>
      <c r="AI346" s="41">
        <v>-9.9999999983992893E-3</v>
      </c>
    </row>
    <row r="347" spans="1:35" x14ac:dyDescent="0.3">
      <c r="A347" s="57" t="s">
        <v>371</v>
      </c>
      <c r="B347" s="23">
        <v>6002125</v>
      </c>
      <c r="C347" s="22">
        <v>145760</v>
      </c>
      <c r="D347" s="54">
        <v>2</v>
      </c>
      <c r="E347" s="56">
        <v>0.75</v>
      </c>
      <c r="F347" s="54">
        <v>1192</v>
      </c>
      <c r="G347" s="54">
        <v>5700</v>
      </c>
      <c r="H347" s="54">
        <v>0</v>
      </c>
      <c r="I347" s="54">
        <f t="shared" si="46"/>
        <v>6892</v>
      </c>
      <c r="J347" s="54">
        <f t="shared" si="47"/>
        <v>1723</v>
      </c>
      <c r="K347" s="54">
        <f t="shared" si="48"/>
        <v>1292.25</v>
      </c>
      <c r="L347" s="55">
        <f t="shared" si="49"/>
        <v>1.7655447008318174E-4</v>
      </c>
      <c r="M347" s="53">
        <f t="shared" si="50"/>
        <v>3089.7032264556806</v>
      </c>
      <c r="N347" s="54">
        <f t="shared" si="45"/>
        <v>1723</v>
      </c>
      <c r="O347" s="53">
        <v>1.7932113908622638</v>
      </c>
      <c r="P347" s="53">
        <f t="shared" si="51"/>
        <v>3089.7</v>
      </c>
      <c r="Q347" s="41"/>
      <c r="R347" s="52">
        <v>534.36999999999978</v>
      </c>
      <c r="S347" s="52">
        <v>0</v>
      </c>
      <c r="T347" s="52">
        <v>0</v>
      </c>
      <c r="U347" s="52">
        <v>0</v>
      </c>
      <c r="V347" s="52">
        <v>0</v>
      </c>
      <c r="W347" s="52">
        <v>0</v>
      </c>
      <c r="X347" s="52">
        <v>0</v>
      </c>
      <c r="Y347" s="52">
        <v>0</v>
      </c>
      <c r="Z347" s="52">
        <v>1698.62</v>
      </c>
      <c r="AA347" s="52">
        <v>68.59</v>
      </c>
      <c r="AB347" s="52">
        <v>0</v>
      </c>
      <c r="AC347" s="52">
        <v>0</v>
      </c>
      <c r="AD347" s="52">
        <v>436.65</v>
      </c>
      <c r="AE347" s="52">
        <v>232.22</v>
      </c>
      <c r="AF347" s="52">
        <v>119.25</v>
      </c>
      <c r="AG347" s="51">
        <f t="shared" si="52"/>
        <v>3089.7</v>
      </c>
      <c r="AI347" s="41">
        <v>-1.0000000000218279E-2</v>
      </c>
    </row>
    <row r="348" spans="1:35" x14ac:dyDescent="0.3">
      <c r="A348" s="2" t="s">
        <v>370</v>
      </c>
      <c r="B348" s="3">
        <v>6004279</v>
      </c>
      <c r="C348" s="1">
        <v>145229</v>
      </c>
      <c r="D348" s="18">
        <v>1</v>
      </c>
      <c r="E348" s="59">
        <v>0</v>
      </c>
      <c r="F348" s="18">
        <v>7160</v>
      </c>
      <c r="G348" s="18">
        <v>16820</v>
      </c>
      <c r="H348" s="18">
        <v>653.52</v>
      </c>
      <c r="I348" s="18">
        <f t="shared" si="46"/>
        <v>24633.52</v>
      </c>
      <c r="J348" s="18">
        <f t="shared" si="47"/>
        <v>6158.38</v>
      </c>
      <c r="K348" s="18">
        <f t="shared" si="48"/>
        <v>0</v>
      </c>
      <c r="L348" s="17">
        <f t="shared" si="49"/>
        <v>0</v>
      </c>
      <c r="M348" s="16">
        <f t="shared" si="50"/>
        <v>0</v>
      </c>
      <c r="N348" s="18">
        <f t="shared" si="45"/>
        <v>6158.38</v>
      </c>
      <c r="O348" s="16">
        <v>0</v>
      </c>
      <c r="P348" s="16">
        <f t="shared" si="51"/>
        <v>0</v>
      </c>
      <c r="Q348" s="41"/>
      <c r="R348" s="58">
        <v>0</v>
      </c>
      <c r="S348" s="58">
        <v>0</v>
      </c>
      <c r="T348" s="58">
        <v>0</v>
      </c>
      <c r="U348" s="58">
        <v>0</v>
      </c>
      <c r="V348" s="58">
        <v>0</v>
      </c>
      <c r="W348" s="58">
        <v>0</v>
      </c>
      <c r="X348" s="58">
        <v>0</v>
      </c>
      <c r="Y348" s="58">
        <v>0</v>
      </c>
      <c r="Z348" s="58">
        <v>0</v>
      </c>
      <c r="AA348" s="58">
        <v>0</v>
      </c>
      <c r="AB348" s="58">
        <v>0</v>
      </c>
      <c r="AC348" s="58">
        <v>0</v>
      </c>
      <c r="AD348" s="58">
        <v>0</v>
      </c>
      <c r="AE348" s="58">
        <v>0</v>
      </c>
      <c r="AF348" s="58">
        <v>0</v>
      </c>
      <c r="AG348" s="41">
        <f t="shared" si="52"/>
        <v>0</v>
      </c>
      <c r="AI348" s="41">
        <v>0</v>
      </c>
    </row>
    <row r="349" spans="1:35" x14ac:dyDescent="0.3">
      <c r="A349" s="2" t="s">
        <v>369</v>
      </c>
      <c r="B349" s="3">
        <v>6000715</v>
      </c>
      <c r="C349" s="1">
        <v>145286</v>
      </c>
      <c r="D349" s="18">
        <v>3</v>
      </c>
      <c r="E349" s="59">
        <v>1.5</v>
      </c>
      <c r="F349" s="18">
        <v>1384</v>
      </c>
      <c r="G349" s="18">
        <v>4609</v>
      </c>
      <c r="H349" s="18">
        <v>25.2</v>
      </c>
      <c r="I349" s="18">
        <f t="shared" si="46"/>
        <v>6018.2</v>
      </c>
      <c r="J349" s="18">
        <f t="shared" si="47"/>
        <v>1504.55</v>
      </c>
      <c r="K349" s="18">
        <f t="shared" si="48"/>
        <v>2256.8249999999998</v>
      </c>
      <c r="L349" s="17">
        <f t="shared" si="49"/>
        <v>3.0834013692820786E-4</v>
      </c>
      <c r="M349" s="16">
        <f t="shared" si="50"/>
        <v>5395.9523962436378</v>
      </c>
      <c r="N349" s="18">
        <f t="shared" si="45"/>
        <v>1504.55</v>
      </c>
      <c r="O349" s="16">
        <v>3.586422781724528</v>
      </c>
      <c r="P349" s="16">
        <f t="shared" si="51"/>
        <v>5395.95</v>
      </c>
      <c r="Q349" s="41"/>
      <c r="R349" s="58">
        <v>1240.9099999999985</v>
      </c>
      <c r="S349" s="58">
        <v>22.59</v>
      </c>
      <c r="T349" s="58">
        <v>0</v>
      </c>
      <c r="U349" s="58">
        <v>0</v>
      </c>
      <c r="V349" s="58">
        <v>0</v>
      </c>
      <c r="W349" s="58">
        <v>0</v>
      </c>
      <c r="X349" s="58">
        <v>0</v>
      </c>
      <c r="Y349" s="58">
        <v>0</v>
      </c>
      <c r="Z349" s="58">
        <v>304.85000000000002</v>
      </c>
      <c r="AA349" s="58">
        <v>593.54999999999995</v>
      </c>
      <c r="AB349" s="58">
        <v>0</v>
      </c>
      <c r="AC349" s="58">
        <v>0</v>
      </c>
      <c r="AD349" s="58">
        <v>127.32</v>
      </c>
      <c r="AE349" s="58">
        <v>2967.76</v>
      </c>
      <c r="AF349" s="58">
        <v>138.97</v>
      </c>
      <c r="AG349" s="41">
        <f t="shared" si="52"/>
        <v>5395.95</v>
      </c>
      <c r="AI349" s="41">
        <v>9.9999999983992893E-3</v>
      </c>
    </row>
    <row r="350" spans="1:35" x14ac:dyDescent="0.3">
      <c r="A350" s="2" t="s">
        <v>368</v>
      </c>
      <c r="B350" s="3">
        <v>6004311</v>
      </c>
      <c r="C350" s="1">
        <v>145062</v>
      </c>
      <c r="D350" s="18">
        <v>3</v>
      </c>
      <c r="E350" s="59">
        <v>1.5</v>
      </c>
      <c r="F350" s="18">
        <v>2285</v>
      </c>
      <c r="G350" s="18">
        <v>12602</v>
      </c>
      <c r="H350" s="18">
        <v>152.04</v>
      </c>
      <c r="I350" s="18">
        <f t="shared" si="46"/>
        <v>15039.04</v>
      </c>
      <c r="J350" s="18">
        <f t="shared" si="47"/>
        <v>3759.76</v>
      </c>
      <c r="K350" s="18">
        <f t="shared" si="48"/>
        <v>5639.64</v>
      </c>
      <c r="L350" s="17">
        <f t="shared" si="49"/>
        <v>7.7051936673237776E-4</v>
      </c>
      <c r="M350" s="16">
        <f t="shared" si="50"/>
        <v>13484.088917816611</v>
      </c>
      <c r="N350" s="18">
        <f t="shared" si="45"/>
        <v>3759.76</v>
      </c>
      <c r="O350" s="16">
        <v>3.586422781724528</v>
      </c>
      <c r="P350" s="16">
        <f t="shared" si="51"/>
        <v>13484.09</v>
      </c>
      <c r="Q350" s="41"/>
      <c r="R350" s="58">
        <v>2048.7399999999998</v>
      </c>
      <c r="S350" s="58">
        <v>0</v>
      </c>
      <c r="T350" s="58">
        <v>0</v>
      </c>
      <c r="U350" s="58">
        <v>0</v>
      </c>
      <c r="V350" s="58">
        <v>0</v>
      </c>
      <c r="W350" s="58">
        <v>0</v>
      </c>
      <c r="X350" s="58">
        <v>0</v>
      </c>
      <c r="Y350" s="58">
        <v>136.32</v>
      </c>
      <c r="Z350" s="58">
        <v>1968.05</v>
      </c>
      <c r="AA350" s="58">
        <v>3600.77</v>
      </c>
      <c r="AB350" s="58">
        <v>0</v>
      </c>
      <c r="AC350" s="58">
        <v>0</v>
      </c>
      <c r="AD350" s="58">
        <v>494.93</v>
      </c>
      <c r="AE350" s="58">
        <v>5116.93</v>
      </c>
      <c r="AF350" s="58">
        <v>118.35</v>
      </c>
      <c r="AG350" s="41">
        <f t="shared" si="52"/>
        <v>13484.09</v>
      </c>
      <c r="AI350" s="41">
        <v>0</v>
      </c>
    </row>
    <row r="351" spans="1:35" x14ac:dyDescent="0.3">
      <c r="A351" s="2" t="s">
        <v>367</v>
      </c>
      <c r="B351" s="3">
        <v>6009690</v>
      </c>
      <c r="C351" s="1">
        <v>146063</v>
      </c>
      <c r="D351" s="18">
        <v>4</v>
      </c>
      <c r="E351" s="59">
        <v>2.5</v>
      </c>
      <c r="F351" s="18">
        <v>1232</v>
      </c>
      <c r="G351" s="18">
        <v>4462</v>
      </c>
      <c r="H351" s="18">
        <v>25.2</v>
      </c>
      <c r="I351" s="18">
        <f t="shared" si="46"/>
        <v>5719.2</v>
      </c>
      <c r="J351" s="18">
        <f t="shared" si="47"/>
        <v>1429.8</v>
      </c>
      <c r="K351" s="18">
        <f t="shared" si="48"/>
        <v>3574.5</v>
      </c>
      <c r="L351" s="17">
        <f t="shared" si="49"/>
        <v>4.883683136485457E-4</v>
      </c>
      <c r="M351" s="16">
        <f t="shared" si="50"/>
        <v>8546.4454888495493</v>
      </c>
      <c r="N351" s="18">
        <f t="shared" si="45"/>
        <v>1429.8</v>
      </c>
      <c r="O351" s="16">
        <v>5.9773713028742117</v>
      </c>
      <c r="P351" s="16">
        <f t="shared" si="51"/>
        <v>8546.4500000000007</v>
      </c>
      <c r="Q351" s="41"/>
      <c r="R351" s="58">
        <v>1841.03</v>
      </c>
      <c r="S351" s="58">
        <v>0</v>
      </c>
      <c r="T351" s="58">
        <v>0</v>
      </c>
      <c r="U351" s="58">
        <v>0</v>
      </c>
      <c r="V351" s="58">
        <v>0</v>
      </c>
      <c r="W351" s="58">
        <v>0</v>
      </c>
      <c r="X351" s="58">
        <v>0</v>
      </c>
      <c r="Y351" s="58">
        <v>37.659999999999997</v>
      </c>
      <c r="Z351" s="58">
        <v>3088.81</v>
      </c>
      <c r="AA351" s="58">
        <v>1125.24</v>
      </c>
      <c r="AB351" s="58">
        <v>0</v>
      </c>
      <c r="AC351" s="58">
        <v>0</v>
      </c>
      <c r="AD351" s="58">
        <v>1149.1500000000001</v>
      </c>
      <c r="AE351" s="58">
        <v>887.64</v>
      </c>
      <c r="AF351" s="58">
        <v>416.92</v>
      </c>
      <c r="AG351" s="41">
        <f t="shared" si="52"/>
        <v>8546.4499999999989</v>
      </c>
      <c r="AI351" s="41">
        <v>0</v>
      </c>
    </row>
    <row r="352" spans="1:35" x14ac:dyDescent="0.3">
      <c r="A352" s="57" t="s">
        <v>366</v>
      </c>
      <c r="B352" s="23">
        <v>6004337</v>
      </c>
      <c r="C352" s="22" t="s">
        <v>365</v>
      </c>
      <c r="D352" s="54">
        <v>5</v>
      </c>
      <c r="E352" s="56">
        <v>3.5</v>
      </c>
      <c r="F352" s="54">
        <v>376</v>
      </c>
      <c r="G352" s="54">
        <v>853</v>
      </c>
      <c r="H352" s="54">
        <v>0</v>
      </c>
      <c r="I352" s="54">
        <f t="shared" si="46"/>
        <v>1229</v>
      </c>
      <c r="J352" s="54">
        <f t="shared" si="47"/>
        <v>307.25</v>
      </c>
      <c r="K352" s="54">
        <f t="shared" si="48"/>
        <v>1075.375</v>
      </c>
      <c r="L352" s="55">
        <f t="shared" si="49"/>
        <v>1.4692378662464815E-4</v>
      </c>
      <c r="M352" s="53">
        <f t="shared" si="50"/>
        <v>2571.1662659313429</v>
      </c>
      <c r="N352" s="54">
        <f t="shared" si="45"/>
        <v>307.25</v>
      </c>
      <c r="O352" s="53">
        <v>8.3683198240239083</v>
      </c>
      <c r="P352" s="53">
        <f t="shared" si="51"/>
        <v>2571.17</v>
      </c>
      <c r="Q352" s="41"/>
      <c r="R352" s="52">
        <v>786.62</v>
      </c>
      <c r="S352" s="52">
        <v>0</v>
      </c>
      <c r="T352" s="52">
        <v>0</v>
      </c>
      <c r="U352" s="52">
        <v>0</v>
      </c>
      <c r="V352" s="52">
        <v>0</v>
      </c>
      <c r="W352" s="52">
        <v>0</v>
      </c>
      <c r="X352" s="52">
        <v>0</v>
      </c>
      <c r="Y352" s="52">
        <v>0</v>
      </c>
      <c r="Z352" s="52">
        <v>0</v>
      </c>
      <c r="AA352" s="52">
        <v>1213.4100000000001</v>
      </c>
      <c r="AB352" s="52">
        <v>0</v>
      </c>
      <c r="AC352" s="52">
        <v>0</v>
      </c>
      <c r="AD352" s="52">
        <v>0</v>
      </c>
      <c r="AE352" s="52">
        <v>571.14</v>
      </c>
      <c r="AF352" s="52">
        <v>0</v>
      </c>
      <c r="AG352" s="51">
        <f t="shared" si="52"/>
        <v>2571.17</v>
      </c>
      <c r="AI352" s="41">
        <v>0</v>
      </c>
    </row>
    <row r="353" spans="1:35" x14ac:dyDescent="0.3">
      <c r="A353" s="2" t="s">
        <v>364</v>
      </c>
      <c r="B353" s="3">
        <v>6004352</v>
      </c>
      <c r="C353" s="1">
        <v>145866</v>
      </c>
      <c r="D353" s="18">
        <v>2</v>
      </c>
      <c r="E353" s="59">
        <v>0.75</v>
      </c>
      <c r="F353" s="18">
        <v>2645</v>
      </c>
      <c r="G353" s="18">
        <v>16747</v>
      </c>
      <c r="H353" s="18">
        <v>1480.08</v>
      </c>
      <c r="I353" s="18">
        <f t="shared" si="46"/>
        <v>20872.080000000002</v>
      </c>
      <c r="J353" s="18">
        <f t="shared" si="47"/>
        <v>5218.0200000000004</v>
      </c>
      <c r="K353" s="18">
        <f t="shared" si="48"/>
        <v>3913.5150000000003</v>
      </c>
      <c r="L353" s="17">
        <f t="shared" si="49"/>
        <v>5.3468645152840628E-4</v>
      </c>
      <c r="M353" s="16">
        <f t="shared" si="50"/>
        <v>9357.0129017471099</v>
      </c>
      <c r="N353" s="18">
        <f t="shared" si="45"/>
        <v>5218.0200000000004</v>
      </c>
      <c r="O353" s="16">
        <v>1.7932113908622638</v>
      </c>
      <c r="P353" s="16">
        <f t="shared" si="51"/>
        <v>9357.01</v>
      </c>
      <c r="Q353" s="41"/>
      <c r="R353" s="58">
        <v>1185.76</v>
      </c>
      <c r="S353" s="58">
        <v>248.54</v>
      </c>
      <c r="T353" s="58">
        <v>231.22</v>
      </c>
      <c r="U353" s="58">
        <v>0</v>
      </c>
      <c r="V353" s="58">
        <v>155.15</v>
      </c>
      <c r="W353" s="58">
        <v>0</v>
      </c>
      <c r="X353" s="58">
        <v>28.62</v>
      </c>
      <c r="Y353" s="58">
        <v>0</v>
      </c>
      <c r="Z353" s="58">
        <v>1973.88</v>
      </c>
      <c r="AA353" s="58">
        <v>1003.75</v>
      </c>
      <c r="AB353" s="58">
        <v>1589.68</v>
      </c>
      <c r="AC353" s="58">
        <v>0</v>
      </c>
      <c r="AD353" s="58">
        <v>516.89</v>
      </c>
      <c r="AE353" s="58">
        <v>1938.46</v>
      </c>
      <c r="AF353" s="58">
        <v>485.06</v>
      </c>
      <c r="AG353" s="41">
        <f t="shared" si="52"/>
        <v>9357.01</v>
      </c>
      <c r="AI353" s="41">
        <v>0</v>
      </c>
    </row>
    <row r="354" spans="1:35" x14ac:dyDescent="0.3">
      <c r="A354" s="2" t="s">
        <v>363</v>
      </c>
      <c r="B354" s="3">
        <v>6016687</v>
      </c>
      <c r="C354" s="1">
        <v>146148</v>
      </c>
      <c r="D354" s="18">
        <v>4</v>
      </c>
      <c r="E354" s="59">
        <v>2.5</v>
      </c>
      <c r="F354" s="18">
        <v>61</v>
      </c>
      <c r="G354" s="18">
        <v>0</v>
      </c>
      <c r="H354" s="18">
        <v>57.96</v>
      </c>
      <c r="I354" s="18">
        <f t="shared" si="46"/>
        <v>118.96000000000001</v>
      </c>
      <c r="J354" s="18">
        <f t="shared" si="47"/>
        <v>29.740000000000002</v>
      </c>
      <c r="K354" s="18">
        <f t="shared" si="48"/>
        <v>74.350000000000009</v>
      </c>
      <c r="L354" s="17">
        <f t="shared" si="49"/>
        <v>1.0158115574141662E-5</v>
      </c>
      <c r="M354" s="16">
        <f t="shared" si="50"/>
        <v>177.76702254747909</v>
      </c>
      <c r="N354" s="18">
        <f t="shared" si="45"/>
        <v>29.740000000000002</v>
      </c>
      <c r="O354" s="16">
        <v>5.9773713028742117</v>
      </c>
      <c r="P354" s="16">
        <f t="shared" si="51"/>
        <v>177.77</v>
      </c>
      <c r="Q354" s="41"/>
      <c r="R354" s="58">
        <v>91.16</v>
      </c>
      <c r="S354" s="58">
        <v>0</v>
      </c>
      <c r="T354" s="58">
        <v>0</v>
      </c>
      <c r="U354" s="58">
        <v>0</v>
      </c>
      <c r="V354" s="58">
        <v>0</v>
      </c>
      <c r="W354" s="58">
        <v>0</v>
      </c>
      <c r="X354" s="58">
        <v>0</v>
      </c>
      <c r="Y354" s="58">
        <v>86.61</v>
      </c>
      <c r="Z354" s="58">
        <v>0</v>
      </c>
      <c r="AA354" s="58">
        <v>0</v>
      </c>
      <c r="AB354" s="58">
        <v>0</v>
      </c>
      <c r="AC354" s="58">
        <v>0</v>
      </c>
      <c r="AD354" s="58">
        <v>0</v>
      </c>
      <c r="AE354" s="58">
        <v>0</v>
      </c>
      <c r="AF354" s="58">
        <v>0</v>
      </c>
      <c r="AG354" s="41">
        <f t="shared" si="52"/>
        <v>177.76999999999998</v>
      </c>
      <c r="AI354" s="41">
        <v>0</v>
      </c>
    </row>
    <row r="355" spans="1:35" x14ac:dyDescent="0.3">
      <c r="A355" s="2" t="s">
        <v>362</v>
      </c>
      <c r="B355" s="3">
        <v>6001663</v>
      </c>
      <c r="C355" s="1">
        <v>145508</v>
      </c>
      <c r="D355" s="18">
        <v>3</v>
      </c>
      <c r="E355" s="59">
        <v>1.5</v>
      </c>
      <c r="F355" s="18">
        <v>3224</v>
      </c>
      <c r="G355" s="18">
        <v>11196</v>
      </c>
      <c r="H355" s="18">
        <v>0</v>
      </c>
      <c r="I355" s="18">
        <f t="shared" si="46"/>
        <v>14420</v>
      </c>
      <c r="J355" s="18">
        <f t="shared" si="47"/>
        <v>3605</v>
      </c>
      <c r="K355" s="18">
        <f t="shared" si="48"/>
        <v>5407.5</v>
      </c>
      <c r="L355" s="17">
        <f t="shared" si="49"/>
        <v>7.3880309303525269E-4</v>
      </c>
      <c r="M355" s="16">
        <f t="shared" si="50"/>
        <v>12929.054128116923</v>
      </c>
      <c r="N355" s="18">
        <f t="shared" si="45"/>
        <v>3605</v>
      </c>
      <c r="O355" s="16">
        <v>3.586422781724528</v>
      </c>
      <c r="P355" s="16">
        <f t="shared" si="51"/>
        <v>12929.05</v>
      </c>
      <c r="Q355" s="41"/>
      <c r="R355" s="58">
        <v>2890.6499999999996</v>
      </c>
      <c r="S355" s="58">
        <v>0</v>
      </c>
      <c r="T355" s="58">
        <v>0</v>
      </c>
      <c r="U355" s="58">
        <v>0</v>
      </c>
      <c r="V355" s="58">
        <v>0</v>
      </c>
      <c r="W355" s="58">
        <v>0</v>
      </c>
      <c r="X355" s="58">
        <v>0</v>
      </c>
      <c r="Y355" s="58">
        <v>0</v>
      </c>
      <c r="Z355" s="58">
        <v>1122.55</v>
      </c>
      <c r="AA355" s="58">
        <v>3140.81</v>
      </c>
      <c r="AB355" s="58">
        <v>0</v>
      </c>
      <c r="AC355" s="58">
        <v>0</v>
      </c>
      <c r="AD355" s="58">
        <v>82.49</v>
      </c>
      <c r="AE355" s="58">
        <v>3956.72</v>
      </c>
      <c r="AF355" s="58">
        <v>1735.83</v>
      </c>
      <c r="AG355" s="41">
        <f t="shared" si="52"/>
        <v>12929.05</v>
      </c>
      <c r="AI355" s="41">
        <v>-1.0000000000218279E-2</v>
      </c>
    </row>
    <row r="356" spans="1:35" x14ac:dyDescent="0.3">
      <c r="A356" s="2" t="s">
        <v>361</v>
      </c>
      <c r="B356" s="3">
        <v>6000392</v>
      </c>
      <c r="C356" s="1" t="s">
        <v>360</v>
      </c>
      <c r="D356" s="18">
        <v>5</v>
      </c>
      <c r="E356" s="59">
        <v>3.5</v>
      </c>
      <c r="F356" s="18">
        <v>124</v>
      </c>
      <c r="G356" s="18">
        <v>738</v>
      </c>
      <c r="H356" s="18">
        <v>1376.76</v>
      </c>
      <c r="I356" s="18">
        <f t="shared" si="46"/>
        <v>2238.7600000000002</v>
      </c>
      <c r="J356" s="18">
        <f t="shared" si="47"/>
        <v>559.69000000000005</v>
      </c>
      <c r="K356" s="18">
        <f t="shared" si="48"/>
        <v>1958.9150000000002</v>
      </c>
      <c r="L356" s="17">
        <f t="shared" si="49"/>
        <v>2.6763799556045345E-4</v>
      </c>
      <c r="M356" s="16">
        <f t="shared" si="50"/>
        <v>4683.6649223079357</v>
      </c>
      <c r="N356" s="18">
        <f t="shared" si="45"/>
        <v>559.69000000000005</v>
      </c>
      <c r="O356" s="16">
        <v>8.3683198240239083</v>
      </c>
      <c r="P356" s="16">
        <f t="shared" si="51"/>
        <v>4683.66</v>
      </c>
      <c r="Q356" s="41"/>
      <c r="R356" s="58">
        <v>259.42</v>
      </c>
      <c r="S356" s="58">
        <v>0</v>
      </c>
      <c r="T356" s="58">
        <v>2238.86</v>
      </c>
      <c r="U356" s="58">
        <v>0</v>
      </c>
      <c r="V356" s="58">
        <v>641.42999999999995</v>
      </c>
      <c r="W356" s="58">
        <v>0</v>
      </c>
      <c r="X356" s="58">
        <v>0</v>
      </c>
      <c r="Y356" s="58">
        <v>0</v>
      </c>
      <c r="Z356" s="58">
        <v>589.97</v>
      </c>
      <c r="AA356" s="58">
        <v>889.13</v>
      </c>
      <c r="AB356" s="58">
        <v>0</v>
      </c>
      <c r="AC356" s="58">
        <v>0</v>
      </c>
      <c r="AD356" s="58">
        <v>64.849999999999994</v>
      </c>
      <c r="AE356" s="58">
        <v>0</v>
      </c>
      <c r="AF356" s="58">
        <v>0</v>
      </c>
      <c r="AG356" s="41">
        <f t="shared" si="52"/>
        <v>4683.6600000000008</v>
      </c>
      <c r="AI356" s="41">
        <v>0</v>
      </c>
    </row>
    <row r="357" spans="1:35" x14ac:dyDescent="0.3">
      <c r="A357" s="57" t="s">
        <v>359</v>
      </c>
      <c r="B357" s="23">
        <v>6004402</v>
      </c>
      <c r="C357" s="22">
        <v>145949</v>
      </c>
      <c r="D357" s="54">
        <v>4</v>
      </c>
      <c r="E357" s="56">
        <v>2.5</v>
      </c>
      <c r="F357" s="54">
        <v>1612</v>
      </c>
      <c r="G357" s="54">
        <v>8313</v>
      </c>
      <c r="H357" s="54">
        <v>0</v>
      </c>
      <c r="I357" s="54">
        <f t="shared" si="46"/>
        <v>9925</v>
      </c>
      <c r="J357" s="54">
        <f t="shared" si="47"/>
        <v>2481.25</v>
      </c>
      <c r="K357" s="54">
        <f t="shared" si="48"/>
        <v>6203.125</v>
      </c>
      <c r="L357" s="55">
        <f t="shared" si="49"/>
        <v>8.4750585972895082E-4</v>
      </c>
      <c r="M357" s="53">
        <f t="shared" si="50"/>
        <v>14831.352545256639</v>
      </c>
      <c r="N357" s="54">
        <f t="shared" si="45"/>
        <v>2481.25</v>
      </c>
      <c r="O357" s="53">
        <v>5.9773713028742117</v>
      </c>
      <c r="P357" s="53">
        <f t="shared" si="51"/>
        <v>14831.35</v>
      </c>
      <c r="Q357" s="41"/>
      <c r="R357" s="52">
        <v>2408.88</v>
      </c>
      <c r="S357" s="52">
        <v>0</v>
      </c>
      <c r="T357" s="52">
        <v>0</v>
      </c>
      <c r="U357" s="52">
        <v>0</v>
      </c>
      <c r="V357" s="52">
        <v>0</v>
      </c>
      <c r="W357" s="52">
        <v>0</v>
      </c>
      <c r="X357" s="52">
        <v>0</v>
      </c>
      <c r="Y357" s="52">
        <v>0</v>
      </c>
      <c r="Z357" s="52">
        <v>31.38</v>
      </c>
      <c r="AA357" s="52">
        <v>133</v>
      </c>
      <c r="AB357" s="52">
        <v>0</v>
      </c>
      <c r="AC357" s="52">
        <v>0</v>
      </c>
      <c r="AD357" s="52">
        <v>0</v>
      </c>
      <c r="AE357" s="52">
        <v>12258.09</v>
      </c>
      <c r="AF357" s="52">
        <v>0</v>
      </c>
      <c r="AG357" s="51">
        <f t="shared" si="52"/>
        <v>14831.35</v>
      </c>
      <c r="AI357" s="41">
        <v>0</v>
      </c>
    </row>
    <row r="358" spans="1:35" x14ac:dyDescent="0.3">
      <c r="A358" s="2" t="s">
        <v>358</v>
      </c>
      <c r="B358" s="3">
        <v>6004410</v>
      </c>
      <c r="C358" s="1">
        <v>146130</v>
      </c>
      <c r="D358" s="18">
        <v>5</v>
      </c>
      <c r="E358" s="59">
        <v>3.5</v>
      </c>
      <c r="F358" s="18">
        <v>5752</v>
      </c>
      <c r="G358" s="18">
        <v>10769</v>
      </c>
      <c r="H358" s="18">
        <v>13101.48</v>
      </c>
      <c r="I358" s="18">
        <f t="shared" si="46"/>
        <v>29622.48</v>
      </c>
      <c r="J358" s="18">
        <f t="shared" si="47"/>
        <v>7405.62</v>
      </c>
      <c r="K358" s="18">
        <f t="shared" si="48"/>
        <v>25919.67</v>
      </c>
      <c r="L358" s="17">
        <f t="shared" si="49"/>
        <v>3.5412912374393059E-3</v>
      </c>
      <c r="M358" s="16">
        <f t="shared" si="50"/>
        <v>61972.596655187852</v>
      </c>
      <c r="N358" s="18">
        <f t="shared" si="45"/>
        <v>7405.62</v>
      </c>
      <c r="O358" s="16">
        <v>8.3683198240239083</v>
      </c>
      <c r="P358" s="16">
        <f t="shared" si="51"/>
        <v>61972.6</v>
      </c>
      <c r="Q358" s="41"/>
      <c r="R358" s="58">
        <v>12033.650000000001</v>
      </c>
      <c r="S358" s="58">
        <v>0</v>
      </c>
      <c r="T358" s="58">
        <v>732.81</v>
      </c>
      <c r="U358" s="58">
        <v>0</v>
      </c>
      <c r="V358" s="58">
        <v>18153.400000000001</v>
      </c>
      <c r="W358" s="58">
        <v>2263.46</v>
      </c>
      <c r="X358" s="58">
        <v>6259.67</v>
      </c>
      <c r="Y358" s="58">
        <v>0</v>
      </c>
      <c r="Z358" s="58">
        <v>9500.14</v>
      </c>
      <c r="AA358" s="58">
        <v>2713.43</v>
      </c>
      <c r="AB358" s="58">
        <v>0</v>
      </c>
      <c r="AC358" s="58">
        <v>0</v>
      </c>
      <c r="AD358" s="58">
        <v>2192.5</v>
      </c>
      <c r="AE358" s="58">
        <v>6692.56</v>
      </c>
      <c r="AF358" s="58">
        <v>1430.98</v>
      </c>
      <c r="AG358" s="41">
        <f t="shared" si="52"/>
        <v>61972.6</v>
      </c>
      <c r="AI358" s="41">
        <v>1.0000000002037268E-2</v>
      </c>
    </row>
    <row r="359" spans="1:35" x14ac:dyDescent="0.3">
      <c r="A359" s="2" t="s">
        <v>357</v>
      </c>
      <c r="B359" s="3">
        <v>6004428</v>
      </c>
      <c r="C359" s="1">
        <v>145500</v>
      </c>
      <c r="D359" s="18">
        <v>1</v>
      </c>
      <c r="E359" s="59">
        <v>0</v>
      </c>
      <c r="F359" s="18">
        <v>3449</v>
      </c>
      <c r="G359" s="18">
        <v>11859</v>
      </c>
      <c r="H359" s="18">
        <v>47.04</v>
      </c>
      <c r="I359" s="18">
        <f t="shared" si="46"/>
        <v>15355.04</v>
      </c>
      <c r="J359" s="18">
        <f t="shared" si="47"/>
        <v>3838.76</v>
      </c>
      <c r="K359" s="18">
        <f t="shared" si="48"/>
        <v>0</v>
      </c>
      <c r="L359" s="17">
        <f t="shared" si="49"/>
        <v>0</v>
      </c>
      <c r="M359" s="16">
        <f t="shared" si="50"/>
        <v>0</v>
      </c>
      <c r="N359" s="18">
        <f t="shared" si="45"/>
        <v>3838.76</v>
      </c>
      <c r="O359" s="16">
        <v>0</v>
      </c>
      <c r="P359" s="16">
        <f t="shared" si="51"/>
        <v>0</v>
      </c>
      <c r="Q359" s="41"/>
      <c r="R359" s="58">
        <v>0</v>
      </c>
      <c r="S359" s="58">
        <v>0</v>
      </c>
      <c r="T359" s="58">
        <v>0</v>
      </c>
      <c r="U359" s="58">
        <v>0</v>
      </c>
      <c r="V359" s="58">
        <v>0</v>
      </c>
      <c r="W359" s="58">
        <v>0</v>
      </c>
      <c r="X359" s="58">
        <v>0</v>
      </c>
      <c r="Y359" s="58">
        <v>0</v>
      </c>
      <c r="Z359" s="58">
        <v>0</v>
      </c>
      <c r="AA359" s="58">
        <v>0</v>
      </c>
      <c r="AB359" s="58">
        <v>0</v>
      </c>
      <c r="AC359" s="58">
        <v>0</v>
      </c>
      <c r="AD359" s="58">
        <v>0</v>
      </c>
      <c r="AE359" s="58">
        <v>0</v>
      </c>
      <c r="AF359" s="58">
        <v>0</v>
      </c>
      <c r="AG359" s="41">
        <f t="shared" si="52"/>
        <v>0</v>
      </c>
      <c r="AI359" s="41">
        <v>0</v>
      </c>
    </row>
    <row r="360" spans="1:35" x14ac:dyDescent="0.3">
      <c r="A360" s="2" t="s">
        <v>356</v>
      </c>
      <c r="B360" s="3">
        <v>6004451</v>
      </c>
      <c r="C360" s="1">
        <v>145609</v>
      </c>
      <c r="D360" s="18">
        <v>2</v>
      </c>
      <c r="E360" s="59">
        <v>0.75</v>
      </c>
      <c r="F360" s="18">
        <v>3026</v>
      </c>
      <c r="G360" s="18">
        <v>6433</v>
      </c>
      <c r="H360" s="18">
        <v>34.44</v>
      </c>
      <c r="I360" s="18">
        <f t="shared" si="46"/>
        <v>9493.44</v>
      </c>
      <c r="J360" s="18">
        <f t="shared" si="47"/>
        <v>2373.36</v>
      </c>
      <c r="K360" s="18">
        <f t="shared" si="48"/>
        <v>1780.02</v>
      </c>
      <c r="L360" s="17">
        <f t="shared" si="49"/>
        <v>2.4319635352096355E-4</v>
      </c>
      <c r="M360" s="16">
        <f t="shared" si="50"/>
        <v>4255.936186616862</v>
      </c>
      <c r="N360" s="18">
        <f t="shared" si="45"/>
        <v>2373.36</v>
      </c>
      <c r="O360" s="16">
        <v>1.7932113908622638</v>
      </c>
      <c r="P360" s="16">
        <f t="shared" si="51"/>
        <v>4255.9399999999996</v>
      </c>
      <c r="Q360" s="41"/>
      <c r="R360" s="58">
        <v>1356.5499999999995</v>
      </c>
      <c r="S360" s="58">
        <v>0</v>
      </c>
      <c r="T360" s="58">
        <v>3.77</v>
      </c>
      <c r="U360" s="58">
        <v>0</v>
      </c>
      <c r="V360" s="58">
        <v>0</v>
      </c>
      <c r="W360" s="58">
        <v>0</v>
      </c>
      <c r="X360" s="58">
        <v>11.67</v>
      </c>
      <c r="Y360" s="58">
        <v>0</v>
      </c>
      <c r="Z360" s="58">
        <v>342.06</v>
      </c>
      <c r="AA360" s="58">
        <v>2167.5500000000002</v>
      </c>
      <c r="AB360" s="58">
        <v>0</v>
      </c>
      <c r="AC360" s="58">
        <v>0</v>
      </c>
      <c r="AD360" s="58">
        <v>51.11</v>
      </c>
      <c r="AE360" s="58">
        <v>34.07</v>
      </c>
      <c r="AF360" s="58">
        <v>289.16000000000003</v>
      </c>
      <c r="AG360" s="41">
        <f t="shared" si="52"/>
        <v>4255.9399999999996</v>
      </c>
      <c r="AI360" s="41">
        <v>-2.0000000000436557E-2</v>
      </c>
    </row>
    <row r="361" spans="1:35" x14ac:dyDescent="0.3">
      <c r="A361" s="2" t="s">
        <v>355</v>
      </c>
      <c r="B361" s="3">
        <v>6004477</v>
      </c>
      <c r="C361" s="1">
        <v>145862</v>
      </c>
      <c r="D361" s="18">
        <v>3</v>
      </c>
      <c r="E361" s="59">
        <v>1.5</v>
      </c>
      <c r="F361" s="18">
        <v>3011</v>
      </c>
      <c r="G361" s="18">
        <v>9270</v>
      </c>
      <c r="H361" s="18">
        <v>84</v>
      </c>
      <c r="I361" s="18">
        <f t="shared" si="46"/>
        <v>12365</v>
      </c>
      <c r="J361" s="18">
        <f t="shared" si="47"/>
        <v>3091.25</v>
      </c>
      <c r="K361" s="18">
        <f t="shared" si="48"/>
        <v>4636.875</v>
      </c>
      <c r="L361" s="17">
        <f t="shared" si="49"/>
        <v>6.33515967086054E-4</v>
      </c>
      <c r="M361" s="16">
        <f t="shared" si="50"/>
        <v>11086.529424005945</v>
      </c>
      <c r="N361" s="18">
        <f t="shared" si="45"/>
        <v>3091.25</v>
      </c>
      <c r="O361" s="16">
        <v>3.586422781724528</v>
      </c>
      <c r="P361" s="16">
        <f t="shared" si="51"/>
        <v>11086.53</v>
      </c>
      <c r="Q361" s="41"/>
      <c r="R361" s="58">
        <v>2699.68</v>
      </c>
      <c r="S361" s="58">
        <v>0</v>
      </c>
      <c r="T361" s="58">
        <v>0</v>
      </c>
      <c r="U361" s="58">
        <v>0</v>
      </c>
      <c r="V361" s="58">
        <v>12.8</v>
      </c>
      <c r="W361" s="58">
        <v>0</v>
      </c>
      <c r="X361" s="58">
        <v>0</v>
      </c>
      <c r="Y361" s="58">
        <v>62.51</v>
      </c>
      <c r="Z361" s="58">
        <v>1479.4</v>
      </c>
      <c r="AA361" s="58">
        <v>3197.3</v>
      </c>
      <c r="AB361" s="58">
        <v>0</v>
      </c>
      <c r="AC361" s="58">
        <v>0</v>
      </c>
      <c r="AD361" s="58">
        <v>137.18</v>
      </c>
      <c r="AE361" s="58">
        <v>2699.68</v>
      </c>
      <c r="AF361" s="58">
        <v>797.98</v>
      </c>
      <c r="AG361" s="41">
        <f t="shared" si="52"/>
        <v>11086.53</v>
      </c>
      <c r="AI361" s="41">
        <v>0</v>
      </c>
    </row>
    <row r="362" spans="1:35" x14ac:dyDescent="0.3">
      <c r="A362" s="57" t="s">
        <v>354</v>
      </c>
      <c r="B362" s="23">
        <v>6004485</v>
      </c>
      <c r="C362" s="22">
        <v>145880</v>
      </c>
      <c r="D362" s="54">
        <v>4</v>
      </c>
      <c r="E362" s="56">
        <v>2.5</v>
      </c>
      <c r="F362" s="54">
        <v>1870</v>
      </c>
      <c r="G362" s="54">
        <v>6246</v>
      </c>
      <c r="H362" s="54">
        <v>0</v>
      </c>
      <c r="I362" s="54">
        <f t="shared" si="46"/>
        <v>8116</v>
      </c>
      <c r="J362" s="54">
        <f t="shared" si="47"/>
        <v>2029</v>
      </c>
      <c r="K362" s="54">
        <f t="shared" si="48"/>
        <v>5072.5</v>
      </c>
      <c r="L362" s="55">
        <f t="shared" si="49"/>
        <v>6.9303350705895875E-4</v>
      </c>
      <c r="M362" s="53">
        <f t="shared" si="50"/>
        <v>12128.086373531778</v>
      </c>
      <c r="N362" s="54">
        <f t="shared" si="45"/>
        <v>2029</v>
      </c>
      <c r="O362" s="53">
        <v>5.9773713028742117</v>
      </c>
      <c r="P362" s="53">
        <f t="shared" si="51"/>
        <v>12128.09</v>
      </c>
      <c r="Q362" s="41"/>
      <c r="R362" s="52">
        <v>2794.42</v>
      </c>
      <c r="S362" s="52">
        <v>0</v>
      </c>
      <c r="T362" s="52">
        <v>0</v>
      </c>
      <c r="U362" s="52">
        <v>0</v>
      </c>
      <c r="V362" s="52">
        <v>0</v>
      </c>
      <c r="W362" s="52">
        <v>0</v>
      </c>
      <c r="X362" s="52">
        <v>0</v>
      </c>
      <c r="Y362" s="52">
        <v>0</v>
      </c>
      <c r="Z362" s="52">
        <v>7062.27</v>
      </c>
      <c r="AA362" s="52">
        <v>155.41</v>
      </c>
      <c r="AB362" s="52">
        <v>0</v>
      </c>
      <c r="AC362" s="52">
        <v>0</v>
      </c>
      <c r="AD362" s="52">
        <v>1264.21</v>
      </c>
      <c r="AE362" s="52">
        <v>851.78</v>
      </c>
      <c r="AF362" s="52">
        <v>0</v>
      </c>
      <c r="AG362" s="51">
        <f t="shared" si="52"/>
        <v>12128.090000000002</v>
      </c>
      <c r="AI362" s="41">
        <v>0</v>
      </c>
    </row>
    <row r="363" spans="1:35" x14ac:dyDescent="0.3">
      <c r="A363" s="2" t="s">
        <v>353</v>
      </c>
      <c r="B363" s="3">
        <v>6004501</v>
      </c>
      <c r="C363" s="1">
        <v>145921</v>
      </c>
      <c r="D363" s="18">
        <v>4</v>
      </c>
      <c r="E363" s="59">
        <v>2.5</v>
      </c>
      <c r="F363" s="18">
        <v>855</v>
      </c>
      <c r="G363" s="18">
        <v>2346</v>
      </c>
      <c r="H363" s="18">
        <v>0</v>
      </c>
      <c r="I363" s="18">
        <f t="shared" si="46"/>
        <v>3201</v>
      </c>
      <c r="J363" s="18">
        <f t="shared" si="47"/>
        <v>800.25</v>
      </c>
      <c r="K363" s="18">
        <f t="shared" si="48"/>
        <v>2000.625</v>
      </c>
      <c r="L363" s="17">
        <f t="shared" si="49"/>
        <v>2.7333665057857647E-4</v>
      </c>
      <c r="M363" s="16">
        <f t="shared" si="50"/>
        <v>4783.3913851250882</v>
      </c>
      <c r="N363" s="18">
        <f t="shared" si="45"/>
        <v>800.25</v>
      </c>
      <c r="O363" s="16">
        <v>5.9773713028742117</v>
      </c>
      <c r="P363" s="16">
        <f t="shared" si="51"/>
        <v>4783.3900000000003</v>
      </c>
      <c r="Q363" s="41"/>
      <c r="R363" s="58">
        <v>1277.6600000000001</v>
      </c>
      <c r="S363" s="58">
        <v>0</v>
      </c>
      <c r="T363" s="58">
        <v>0</v>
      </c>
      <c r="U363" s="58">
        <v>0</v>
      </c>
      <c r="V363" s="58">
        <v>0</v>
      </c>
      <c r="W363" s="58">
        <v>0</v>
      </c>
      <c r="X363" s="58">
        <v>0</v>
      </c>
      <c r="Y363" s="58">
        <v>0</v>
      </c>
      <c r="Z363" s="58">
        <v>363.13</v>
      </c>
      <c r="AA363" s="58">
        <v>50.81</v>
      </c>
      <c r="AB363" s="58">
        <v>0</v>
      </c>
      <c r="AC363" s="58">
        <v>0</v>
      </c>
      <c r="AD363" s="58">
        <v>46.32</v>
      </c>
      <c r="AE363" s="58">
        <v>2492.56</v>
      </c>
      <c r="AF363" s="58">
        <v>552.91</v>
      </c>
      <c r="AG363" s="41">
        <f t="shared" si="52"/>
        <v>4783.3899999999994</v>
      </c>
      <c r="AI363" s="41">
        <v>0</v>
      </c>
    </row>
    <row r="364" spans="1:35" x14ac:dyDescent="0.3">
      <c r="A364" s="2" t="s">
        <v>352</v>
      </c>
      <c r="B364" s="3">
        <v>6006761</v>
      </c>
      <c r="C364" s="1">
        <v>145269</v>
      </c>
      <c r="D364" s="18">
        <v>4</v>
      </c>
      <c r="E364" s="59">
        <v>2.5</v>
      </c>
      <c r="F364" s="18">
        <v>10796</v>
      </c>
      <c r="G364" s="18">
        <v>16802</v>
      </c>
      <c r="H364" s="18">
        <v>315.83999999999997</v>
      </c>
      <c r="I364" s="18">
        <f t="shared" si="46"/>
        <v>27913.84</v>
      </c>
      <c r="J364" s="18">
        <f t="shared" si="47"/>
        <v>6978.46</v>
      </c>
      <c r="K364" s="18">
        <f t="shared" si="48"/>
        <v>17446.150000000001</v>
      </c>
      <c r="L364" s="17">
        <f t="shared" si="49"/>
        <v>2.3835912309860333E-3</v>
      </c>
      <c r="M364" s="16">
        <f t="shared" si="50"/>
        <v>41712.846542255582</v>
      </c>
      <c r="N364" s="18">
        <f t="shared" si="45"/>
        <v>6978.46</v>
      </c>
      <c r="O364" s="16">
        <v>5.9773713028742117</v>
      </c>
      <c r="P364" s="16">
        <f t="shared" si="51"/>
        <v>41712.85</v>
      </c>
      <c r="Q364" s="41"/>
      <c r="R364" s="58">
        <v>16132.919999999998</v>
      </c>
      <c r="S364" s="58">
        <v>0</v>
      </c>
      <c r="T364" s="58">
        <v>0</v>
      </c>
      <c r="U364" s="58">
        <v>0</v>
      </c>
      <c r="V364" s="58">
        <v>0</v>
      </c>
      <c r="W364" s="58">
        <v>0</v>
      </c>
      <c r="X364" s="58">
        <v>8.7899999999999991</v>
      </c>
      <c r="Y364" s="58">
        <v>463.19</v>
      </c>
      <c r="Z364" s="58">
        <v>13304.14</v>
      </c>
      <c r="AA364" s="58">
        <v>4361.99</v>
      </c>
      <c r="AB364" s="58">
        <v>0</v>
      </c>
      <c r="AC364" s="58">
        <v>0</v>
      </c>
      <c r="AD364" s="58">
        <v>2367.04</v>
      </c>
      <c r="AE364" s="58">
        <v>410.94</v>
      </c>
      <c r="AF364" s="58">
        <v>4663.84</v>
      </c>
      <c r="AG364" s="41">
        <f t="shared" si="52"/>
        <v>41712.850000000006</v>
      </c>
      <c r="AI364" s="41">
        <v>-1.0000000002037268E-2</v>
      </c>
    </row>
    <row r="365" spans="1:35" x14ac:dyDescent="0.3">
      <c r="A365" s="2" t="s">
        <v>351</v>
      </c>
      <c r="B365" s="3">
        <v>6016992</v>
      </c>
      <c r="C365" s="1">
        <v>146195</v>
      </c>
      <c r="D365" s="18">
        <v>5</v>
      </c>
      <c r="E365" s="59">
        <v>3.5</v>
      </c>
      <c r="F365" s="18">
        <v>766</v>
      </c>
      <c r="G365" s="18">
        <v>264</v>
      </c>
      <c r="H365" s="18">
        <v>67.2</v>
      </c>
      <c r="I365" s="18">
        <f t="shared" si="46"/>
        <v>1097.2</v>
      </c>
      <c r="J365" s="18">
        <f t="shared" si="47"/>
        <v>274.3</v>
      </c>
      <c r="K365" s="18">
        <f t="shared" si="48"/>
        <v>960.05000000000007</v>
      </c>
      <c r="L365" s="17">
        <f t="shared" si="49"/>
        <v>1.3116743587027172E-4</v>
      </c>
      <c r="M365" s="16">
        <f t="shared" si="50"/>
        <v>2295.430127729755</v>
      </c>
      <c r="N365" s="18">
        <f t="shared" si="45"/>
        <v>274.3</v>
      </c>
      <c r="O365" s="16">
        <v>8.3683198240239083</v>
      </c>
      <c r="P365" s="16">
        <f t="shared" si="51"/>
        <v>2295.4299999999998</v>
      </c>
      <c r="Q365" s="41"/>
      <c r="R365" s="58">
        <v>1602.5400000000002</v>
      </c>
      <c r="S365" s="58">
        <v>0</v>
      </c>
      <c r="T365" s="58">
        <v>140.59</v>
      </c>
      <c r="U365" s="58">
        <v>0</v>
      </c>
      <c r="V365" s="58">
        <v>0</v>
      </c>
      <c r="W365" s="58">
        <v>0</v>
      </c>
      <c r="X365" s="58">
        <v>0</v>
      </c>
      <c r="Y365" s="58">
        <v>0</v>
      </c>
      <c r="Z365" s="58">
        <v>292.89</v>
      </c>
      <c r="AA365" s="58">
        <v>255.23</v>
      </c>
      <c r="AB365" s="58">
        <v>0</v>
      </c>
      <c r="AC365" s="58">
        <v>0</v>
      </c>
      <c r="AD365" s="58">
        <v>0</v>
      </c>
      <c r="AE365" s="58">
        <v>4.18</v>
      </c>
      <c r="AF365" s="58">
        <v>0</v>
      </c>
      <c r="AG365" s="41">
        <f t="shared" si="52"/>
        <v>2295.4299999999998</v>
      </c>
      <c r="AI365" s="41">
        <v>1.0000000000218279E-2</v>
      </c>
    </row>
    <row r="366" spans="1:35" x14ac:dyDescent="0.3">
      <c r="A366" s="2" t="s">
        <v>350</v>
      </c>
      <c r="B366" s="3">
        <v>6004212</v>
      </c>
      <c r="C366" s="1">
        <v>146017</v>
      </c>
      <c r="D366" s="18">
        <v>1</v>
      </c>
      <c r="E366" s="59">
        <v>0</v>
      </c>
      <c r="F366" s="18">
        <v>1715</v>
      </c>
      <c r="G366" s="18">
        <v>3918</v>
      </c>
      <c r="H366" s="18">
        <v>1323</v>
      </c>
      <c r="I366" s="18">
        <f t="shared" si="46"/>
        <v>6956</v>
      </c>
      <c r="J366" s="18">
        <f t="shared" si="47"/>
        <v>1739</v>
      </c>
      <c r="K366" s="18">
        <f t="shared" si="48"/>
        <v>0</v>
      </c>
      <c r="L366" s="17">
        <f t="shared" si="49"/>
        <v>0</v>
      </c>
      <c r="M366" s="16">
        <f t="shared" si="50"/>
        <v>0</v>
      </c>
      <c r="N366" s="18">
        <f t="shared" si="45"/>
        <v>1739</v>
      </c>
      <c r="O366" s="16">
        <v>0</v>
      </c>
      <c r="P366" s="16">
        <f t="shared" si="51"/>
        <v>0</v>
      </c>
      <c r="Q366" s="41"/>
      <c r="R366" s="58">
        <v>0</v>
      </c>
      <c r="S366" s="58">
        <v>0</v>
      </c>
      <c r="T366" s="58">
        <v>0</v>
      </c>
      <c r="U366" s="58">
        <v>0</v>
      </c>
      <c r="V366" s="58">
        <v>0</v>
      </c>
      <c r="W366" s="58">
        <v>0</v>
      </c>
      <c r="X366" s="58">
        <v>0</v>
      </c>
      <c r="Y366" s="58">
        <v>0</v>
      </c>
      <c r="Z366" s="58">
        <v>0</v>
      </c>
      <c r="AA366" s="58">
        <v>0</v>
      </c>
      <c r="AB366" s="58">
        <v>0</v>
      </c>
      <c r="AC366" s="58">
        <v>0</v>
      </c>
      <c r="AD366" s="58">
        <v>0</v>
      </c>
      <c r="AE366" s="58">
        <v>0</v>
      </c>
      <c r="AF366" s="58">
        <v>0</v>
      </c>
      <c r="AG366" s="41">
        <f t="shared" si="52"/>
        <v>0</v>
      </c>
      <c r="AI366" s="41">
        <v>0</v>
      </c>
    </row>
    <row r="367" spans="1:35" x14ac:dyDescent="0.3">
      <c r="A367" s="57" t="s">
        <v>349</v>
      </c>
      <c r="B367" s="23">
        <v>6013023</v>
      </c>
      <c r="C367" s="22">
        <v>145703</v>
      </c>
      <c r="D367" s="54">
        <v>3</v>
      </c>
      <c r="E367" s="56">
        <v>1.5</v>
      </c>
      <c r="F367" s="54">
        <v>2803</v>
      </c>
      <c r="G367" s="54">
        <v>3901</v>
      </c>
      <c r="H367" s="54">
        <v>0</v>
      </c>
      <c r="I367" s="54">
        <f t="shared" si="46"/>
        <v>6704</v>
      </c>
      <c r="J367" s="54">
        <f t="shared" si="47"/>
        <v>1676</v>
      </c>
      <c r="K367" s="54">
        <f t="shared" si="48"/>
        <v>2514</v>
      </c>
      <c r="L367" s="55">
        <f t="shared" si="49"/>
        <v>3.4347683326687477E-4</v>
      </c>
      <c r="M367" s="53">
        <f t="shared" si="50"/>
        <v>6010.844582170309</v>
      </c>
      <c r="N367" s="54">
        <f t="shared" si="45"/>
        <v>1676</v>
      </c>
      <c r="O367" s="53">
        <v>3.586422781724528</v>
      </c>
      <c r="P367" s="53">
        <f t="shared" si="51"/>
        <v>6010.84</v>
      </c>
      <c r="Q367" s="41"/>
      <c r="R367" s="52">
        <v>2513.19</v>
      </c>
      <c r="S367" s="52">
        <v>0</v>
      </c>
      <c r="T367" s="52">
        <v>0</v>
      </c>
      <c r="U367" s="52">
        <v>0</v>
      </c>
      <c r="V367" s="52">
        <v>0</v>
      </c>
      <c r="W367" s="52">
        <v>0</v>
      </c>
      <c r="X367" s="52">
        <v>0</v>
      </c>
      <c r="Y367" s="52">
        <v>0</v>
      </c>
      <c r="Z367" s="52">
        <v>1179.93</v>
      </c>
      <c r="AA367" s="52">
        <v>577.41</v>
      </c>
      <c r="AB367" s="52">
        <v>0</v>
      </c>
      <c r="AC367" s="52">
        <v>0</v>
      </c>
      <c r="AD367" s="52">
        <v>382.85</v>
      </c>
      <c r="AE367" s="52">
        <v>1357.46</v>
      </c>
      <c r="AF367" s="52">
        <v>0</v>
      </c>
      <c r="AG367" s="51">
        <f t="shared" si="52"/>
        <v>6010.84</v>
      </c>
      <c r="AI367" s="41">
        <v>1.0000000000218279E-2</v>
      </c>
    </row>
    <row r="368" spans="1:35" x14ac:dyDescent="0.3">
      <c r="A368" s="2" t="s">
        <v>348</v>
      </c>
      <c r="B368" s="3">
        <v>6012579</v>
      </c>
      <c r="C368" s="1">
        <v>145945</v>
      </c>
      <c r="D368" s="18">
        <v>2</v>
      </c>
      <c r="E368" s="59">
        <v>0.75</v>
      </c>
      <c r="F368" s="18">
        <v>1177</v>
      </c>
      <c r="G368" s="18">
        <v>4616</v>
      </c>
      <c r="H368" s="18">
        <v>23.52</v>
      </c>
      <c r="I368" s="18">
        <f t="shared" si="46"/>
        <v>5816.52</v>
      </c>
      <c r="J368" s="18">
        <f t="shared" si="47"/>
        <v>1454.13</v>
      </c>
      <c r="K368" s="18">
        <f t="shared" si="48"/>
        <v>1090.5975000000001</v>
      </c>
      <c r="L368" s="17">
        <f t="shared" si="49"/>
        <v>1.4900357027397394E-4</v>
      </c>
      <c r="M368" s="16">
        <f t="shared" si="50"/>
        <v>2607.5624797945438</v>
      </c>
      <c r="N368" s="18">
        <f t="shared" si="45"/>
        <v>1454.13</v>
      </c>
      <c r="O368" s="16">
        <v>1.7932113908622638</v>
      </c>
      <c r="P368" s="16">
        <f t="shared" si="51"/>
        <v>2607.56</v>
      </c>
      <c r="Q368" s="41"/>
      <c r="R368" s="58">
        <v>527.65</v>
      </c>
      <c r="S368" s="58">
        <v>0</v>
      </c>
      <c r="T368" s="58">
        <v>0</v>
      </c>
      <c r="U368" s="58">
        <v>0</v>
      </c>
      <c r="V368" s="58">
        <v>0</v>
      </c>
      <c r="W368" s="58">
        <v>0</v>
      </c>
      <c r="X368" s="58">
        <v>0</v>
      </c>
      <c r="Y368" s="58">
        <v>10.54</v>
      </c>
      <c r="Z368" s="58">
        <v>71.73</v>
      </c>
      <c r="AA368" s="58">
        <v>625.38</v>
      </c>
      <c r="AB368" s="58">
        <v>0</v>
      </c>
      <c r="AC368" s="58">
        <v>0</v>
      </c>
      <c r="AD368" s="58">
        <v>27.35</v>
      </c>
      <c r="AE368" s="58">
        <v>1344.91</v>
      </c>
      <c r="AF368" s="58">
        <v>0</v>
      </c>
      <c r="AG368" s="41">
        <f t="shared" si="52"/>
        <v>2607.56</v>
      </c>
      <c r="AI368" s="41">
        <v>0</v>
      </c>
    </row>
    <row r="369" spans="1:35" x14ac:dyDescent="0.3">
      <c r="A369" s="2" t="s">
        <v>347</v>
      </c>
      <c r="B369" s="3">
        <v>6002778</v>
      </c>
      <c r="C369" s="1">
        <v>145427</v>
      </c>
      <c r="D369" s="18">
        <v>2</v>
      </c>
      <c r="E369" s="59">
        <v>0.75</v>
      </c>
      <c r="F369" s="18">
        <v>2504</v>
      </c>
      <c r="G369" s="18">
        <v>13828</v>
      </c>
      <c r="H369" s="18">
        <v>126.84</v>
      </c>
      <c r="I369" s="18">
        <f t="shared" si="46"/>
        <v>16458.84</v>
      </c>
      <c r="J369" s="18">
        <f t="shared" si="47"/>
        <v>4114.71</v>
      </c>
      <c r="K369" s="18">
        <f t="shared" si="48"/>
        <v>3086.0325000000003</v>
      </c>
      <c r="L369" s="17">
        <f t="shared" si="49"/>
        <v>4.2163113383399234E-4</v>
      </c>
      <c r="M369" s="16">
        <f t="shared" si="50"/>
        <v>7378.544842094866</v>
      </c>
      <c r="N369" s="18">
        <f t="shared" si="45"/>
        <v>4114.71</v>
      </c>
      <c r="O369" s="16">
        <v>1.7932113908622638</v>
      </c>
      <c r="P369" s="16">
        <f t="shared" si="51"/>
        <v>7378.54</v>
      </c>
      <c r="Q369" s="41"/>
      <c r="R369" s="58">
        <v>1122.5600000000002</v>
      </c>
      <c r="S369" s="58">
        <v>7.53</v>
      </c>
      <c r="T369" s="58">
        <v>0</v>
      </c>
      <c r="U369" s="58">
        <v>0</v>
      </c>
      <c r="V369" s="58">
        <v>11.3</v>
      </c>
      <c r="W369" s="58">
        <v>0</v>
      </c>
      <c r="X369" s="58">
        <v>0</v>
      </c>
      <c r="Y369" s="58">
        <v>38.03</v>
      </c>
      <c r="Z369" s="58">
        <v>1047.23</v>
      </c>
      <c r="AA369" s="58">
        <v>769.74</v>
      </c>
      <c r="AB369" s="58">
        <v>0</v>
      </c>
      <c r="AC369" s="58">
        <v>0</v>
      </c>
      <c r="AD369" s="58">
        <v>190.08</v>
      </c>
      <c r="AE369" s="58">
        <v>3474.79</v>
      </c>
      <c r="AF369" s="58">
        <v>717.28</v>
      </c>
      <c r="AG369" s="41">
        <f t="shared" si="52"/>
        <v>7378.54</v>
      </c>
      <c r="AI369" s="41">
        <v>1.0000000000218279E-2</v>
      </c>
    </row>
    <row r="370" spans="1:35" x14ac:dyDescent="0.3">
      <c r="A370" s="2" t="s">
        <v>346</v>
      </c>
      <c r="B370" s="3">
        <v>6001788</v>
      </c>
      <c r="C370" s="1">
        <v>146006</v>
      </c>
      <c r="D370" s="18">
        <v>5</v>
      </c>
      <c r="E370" s="59">
        <v>3.5</v>
      </c>
      <c r="F370" s="18">
        <v>2703</v>
      </c>
      <c r="G370" s="18">
        <v>11129</v>
      </c>
      <c r="H370" s="18">
        <v>104.16</v>
      </c>
      <c r="I370" s="18">
        <f t="shared" si="46"/>
        <v>13936.16</v>
      </c>
      <c r="J370" s="18">
        <f t="shared" si="47"/>
        <v>3484.04</v>
      </c>
      <c r="K370" s="18">
        <f t="shared" si="48"/>
        <v>12194.14</v>
      </c>
      <c r="L370" s="17">
        <f t="shared" si="49"/>
        <v>1.6660320571252696E-3</v>
      </c>
      <c r="M370" s="16">
        <f t="shared" si="50"/>
        <v>29155.560999692218</v>
      </c>
      <c r="N370" s="18">
        <f t="shared" si="45"/>
        <v>3484.04</v>
      </c>
      <c r="O370" s="16">
        <v>8.3683198240239083</v>
      </c>
      <c r="P370" s="16">
        <f t="shared" si="51"/>
        <v>29155.56</v>
      </c>
      <c r="Q370" s="41"/>
      <c r="R370" s="58">
        <v>5654.89</v>
      </c>
      <c r="S370" s="58">
        <v>0</v>
      </c>
      <c r="T370" s="58">
        <v>0</v>
      </c>
      <c r="U370" s="58">
        <v>0</v>
      </c>
      <c r="V370" s="58">
        <v>0</v>
      </c>
      <c r="W370" s="58">
        <v>0</v>
      </c>
      <c r="X370" s="58">
        <v>0</v>
      </c>
      <c r="Y370" s="58">
        <v>217.91</v>
      </c>
      <c r="Z370" s="58">
        <v>7918.52</v>
      </c>
      <c r="AA370" s="58">
        <v>3500.05</v>
      </c>
      <c r="AB370" s="58">
        <v>0</v>
      </c>
      <c r="AC370" s="58">
        <v>0</v>
      </c>
      <c r="AD370" s="58">
        <v>1466.55</v>
      </c>
      <c r="AE370" s="58">
        <v>6146.53</v>
      </c>
      <c r="AF370" s="58">
        <v>4251.1099999999997</v>
      </c>
      <c r="AG370" s="41">
        <f t="shared" si="52"/>
        <v>29155.559999999998</v>
      </c>
      <c r="AI370" s="41">
        <v>0</v>
      </c>
    </row>
    <row r="371" spans="1:35" x14ac:dyDescent="0.3">
      <c r="A371" s="2" t="s">
        <v>345</v>
      </c>
      <c r="B371" s="3">
        <v>6001341</v>
      </c>
      <c r="C371" s="1">
        <v>145290</v>
      </c>
      <c r="D371" s="18">
        <v>3</v>
      </c>
      <c r="E371" s="59">
        <v>1.5</v>
      </c>
      <c r="F371" s="18">
        <v>2524</v>
      </c>
      <c r="G371" s="18">
        <v>34642</v>
      </c>
      <c r="H371" s="18">
        <v>60</v>
      </c>
      <c r="I371" s="18">
        <f t="shared" si="46"/>
        <v>37226</v>
      </c>
      <c r="J371" s="18">
        <f t="shared" si="47"/>
        <v>9306.5</v>
      </c>
      <c r="K371" s="18">
        <f t="shared" si="48"/>
        <v>13959.75</v>
      </c>
      <c r="L371" s="17">
        <f t="shared" si="49"/>
        <v>1.9072596353211038E-3</v>
      </c>
      <c r="M371" s="16">
        <f t="shared" si="50"/>
        <v>33377.043618119314</v>
      </c>
      <c r="N371" s="18">
        <f t="shared" si="45"/>
        <v>9306.5</v>
      </c>
      <c r="O371" s="16">
        <v>3.586422781724528</v>
      </c>
      <c r="P371" s="16">
        <f t="shared" si="51"/>
        <v>33377.040000000001</v>
      </c>
      <c r="Q371" s="41"/>
      <c r="R371" s="58">
        <v>2263.0300000000002</v>
      </c>
      <c r="S371" s="58">
        <v>0</v>
      </c>
      <c r="T371" s="58">
        <v>0</v>
      </c>
      <c r="U371" s="58">
        <v>0</v>
      </c>
      <c r="V371" s="58">
        <v>0</v>
      </c>
      <c r="W371" s="58">
        <v>0</v>
      </c>
      <c r="X371" s="58">
        <v>53.8</v>
      </c>
      <c r="Y371" s="58">
        <v>0</v>
      </c>
      <c r="Z371" s="58">
        <v>6585.57</v>
      </c>
      <c r="AA371" s="58">
        <v>945.92</v>
      </c>
      <c r="AB371" s="58">
        <v>0</v>
      </c>
      <c r="AC371" s="58">
        <v>0</v>
      </c>
      <c r="AD371" s="58">
        <v>1615.68</v>
      </c>
      <c r="AE371" s="58">
        <v>17616.509999999998</v>
      </c>
      <c r="AF371" s="58">
        <v>4296.53</v>
      </c>
      <c r="AG371" s="41">
        <f t="shared" si="52"/>
        <v>33377.040000000001</v>
      </c>
      <c r="AI371" s="41">
        <v>0</v>
      </c>
    </row>
    <row r="372" spans="1:35" x14ac:dyDescent="0.3">
      <c r="A372" s="57" t="s">
        <v>344</v>
      </c>
      <c r="B372" s="23">
        <v>6009203</v>
      </c>
      <c r="C372" s="22">
        <v>145757</v>
      </c>
      <c r="D372" s="54">
        <v>2</v>
      </c>
      <c r="E372" s="56">
        <v>0.75</v>
      </c>
      <c r="F372" s="54">
        <v>1400</v>
      </c>
      <c r="G372" s="54">
        <v>13729</v>
      </c>
      <c r="H372" s="54">
        <v>69.72</v>
      </c>
      <c r="I372" s="54">
        <f t="shared" si="46"/>
        <v>15198.72</v>
      </c>
      <c r="J372" s="54">
        <f t="shared" si="47"/>
        <v>3799.68</v>
      </c>
      <c r="K372" s="54">
        <f t="shared" si="48"/>
        <v>2849.7599999999998</v>
      </c>
      <c r="L372" s="55">
        <f t="shared" si="49"/>
        <v>3.8935025472180149E-4</v>
      </c>
      <c r="M372" s="53">
        <f t="shared" si="50"/>
        <v>6813.6294576315258</v>
      </c>
      <c r="N372" s="54">
        <f t="shared" si="45"/>
        <v>3799.68</v>
      </c>
      <c r="O372" s="53">
        <v>1.7932113908622638</v>
      </c>
      <c r="P372" s="53">
        <f t="shared" si="51"/>
        <v>6813.63</v>
      </c>
      <c r="Q372" s="41"/>
      <c r="R372" s="52">
        <v>627.63000000000113</v>
      </c>
      <c r="S372" s="52">
        <v>0</v>
      </c>
      <c r="T372" s="52">
        <v>0</v>
      </c>
      <c r="U372" s="52">
        <v>0</v>
      </c>
      <c r="V372" s="52">
        <v>11.3</v>
      </c>
      <c r="W372" s="52">
        <v>0</v>
      </c>
      <c r="X372" s="52">
        <v>0</v>
      </c>
      <c r="Y372" s="52">
        <v>19.96</v>
      </c>
      <c r="Z372" s="52">
        <v>1729.1</v>
      </c>
      <c r="AA372" s="52">
        <v>371.64</v>
      </c>
      <c r="AB372" s="52">
        <v>0</v>
      </c>
      <c r="AC372" s="52">
        <v>0</v>
      </c>
      <c r="AD372" s="52">
        <v>321.43</v>
      </c>
      <c r="AE372" s="52">
        <v>2042.92</v>
      </c>
      <c r="AF372" s="52">
        <v>1689.65</v>
      </c>
      <c r="AG372" s="51">
        <f t="shared" si="52"/>
        <v>6813.630000000001</v>
      </c>
      <c r="AI372" s="41">
        <v>1.0000000001127773E-2</v>
      </c>
    </row>
    <row r="373" spans="1:35" x14ac:dyDescent="0.3">
      <c r="A373" s="2" t="s">
        <v>343</v>
      </c>
      <c r="B373" s="3">
        <v>6004469</v>
      </c>
      <c r="C373" s="1">
        <v>145922</v>
      </c>
      <c r="D373" s="18">
        <v>5</v>
      </c>
      <c r="E373" s="59">
        <v>3.5</v>
      </c>
      <c r="F373" s="18">
        <v>2982</v>
      </c>
      <c r="G373" s="18">
        <v>17567</v>
      </c>
      <c r="H373" s="18">
        <v>0</v>
      </c>
      <c r="I373" s="18">
        <f t="shared" si="46"/>
        <v>20549</v>
      </c>
      <c r="J373" s="18">
        <f t="shared" si="47"/>
        <v>5137.25</v>
      </c>
      <c r="K373" s="18">
        <f t="shared" si="48"/>
        <v>17980.375</v>
      </c>
      <c r="L373" s="17">
        <f t="shared" si="49"/>
        <v>2.4565800580552441E-3</v>
      </c>
      <c r="M373" s="16">
        <f t="shared" si="50"/>
        <v>42990.151015966774</v>
      </c>
      <c r="N373" s="18">
        <f t="shared" si="45"/>
        <v>5137.25</v>
      </c>
      <c r="O373" s="16">
        <v>8.3683198240239083</v>
      </c>
      <c r="P373" s="16">
        <f t="shared" si="51"/>
        <v>42990.15</v>
      </c>
      <c r="Q373" s="41"/>
      <c r="R373" s="58">
        <v>6238.58</v>
      </c>
      <c r="S373" s="58">
        <v>0</v>
      </c>
      <c r="T373" s="58">
        <v>0</v>
      </c>
      <c r="U373" s="58">
        <v>0</v>
      </c>
      <c r="V373" s="58">
        <v>0</v>
      </c>
      <c r="W373" s="58">
        <v>0</v>
      </c>
      <c r="X373" s="58">
        <v>0</v>
      </c>
      <c r="Y373" s="58">
        <v>0</v>
      </c>
      <c r="Z373" s="58">
        <v>3035.61</v>
      </c>
      <c r="AA373" s="58">
        <v>8903.89</v>
      </c>
      <c r="AB373" s="58">
        <v>0</v>
      </c>
      <c r="AC373" s="58">
        <v>0</v>
      </c>
      <c r="AD373" s="58">
        <v>751.06</v>
      </c>
      <c r="AE373" s="58">
        <v>18343.36</v>
      </c>
      <c r="AF373" s="58">
        <v>5717.65</v>
      </c>
      <c r="AG373" s="41">
        <f t="shared" si="52"/>
        <v>42990.15</v>
      </c>
      <c r="AI373" s="41">
        <v>0</v>
      </c>
    </row>
    <row r="374" spans="1:35" x14ac:dyDescent="0.3">
      <c r="A374" s="2" t="s">
        <v>342</v>
      </c>
      <c r="B374" s="3">
        <v>6013106</v>
      </c>
      <c r="C374" s="1">
        <v>145717</v>
      </c>
      <c r="D374" s="18">
        <v>3</v>
      </c>
      <c r="E374" s="59">
        <v>1.5</v>
      </c>
      <c r="F374" s="18">
        <v>2367</v>
      </c>
      <c r="G374" s="18">
        <v>12053</v>
      </c>
      <c r="H374" s="18">
        <v>68.040000000000006</v>
      </c>
      <c r="I374" s="18">
        <f t="shared" si="46"/>
        <v>14488.04</v>
      </c>
      <c r="J374" s="18">
        <f t="shared" si="47"/>
        <v>3622.01</v>
      </c>
      <c r="K374" s="18">
        <f t="shared" si="48"/>
        <v>5433.0150000000003</v>
      </c>
      <c r="L374" s="17">
        <f t="shared" si="49"/>
        <v>7.4228909597908897E-4</v>
      </c>
      <c r="M374" s="16">
        <f t="shared" si="50"/>
        <v>12990.059179634058</v>
      </c>
      <c r="N374" s="18">
        <f t="shared" si="45"/>
        <v>3622.01</v>
      </c>
      <c r="O374" s="16">
        <v>3.586422781724528</v>
      </c>
      <c r="P374" s="16">
        <f t="shared" si="51"/>
        <v>12990.06</v>
      </c>
      <c r="Q374" s="41"/>
      <c r="R374" s="58">
        <v>2122.27</v>
      </c>
      <c r="S374" s="58">
        <v>0</v>
      </c>
      <c r="T374" s="58">
        <v>0</v>
      </c>
      <c r="U374" s="58">
        <v>0</v>
      </c>
      <c r="V374" s="58">
        <v>0</v>
      </c>
      <c r="W374" s="58">
        <v>0</v>
      </c>
      <c r="X374" s="58">
        <v>0</v>
      </c>
      <c r="Y374" s="58">
        <v>61.01</v>
      </c>
      <c r="Z374" s="58">
        <v>1406.77</v>
      </c>
      <c r="AA374" s="58">
        <v>672.45</v>
      </c>
      <c r="AB374" s="58">
        <v>0</v>
      </c>
      <c r="AC374" s="58">
        <v>0</v>
      </c>
      <c r="AD374" s="58">
        <v>364.92</v>
      </c>
      <c r="AE374" s="58">
        <v>4917.88</v>
      </c>
      <c r="AF374" s="58">
        <v>3444.76</v>
      </c>
      <c r="AG374" s="41">
        <f t="shared" si="52"/>
        <v>12990.06</v>
      </c>
      <c r="AI374" s="41">
        <v>0</v>
      </c>
    </row>
    <row r="375" spans="1:35" x14ac:dyDescent="0.3">
      <c r="A375" s="2" t="s">
        <v>341</v>
      </c>
      <c r="B375" s="3">
        <v>6001028</v>
      </c>
      <c r="C375" s="1">
        <v>145656</v>
      </c>
      <c r="D375" s="18">
        <v>5</v>
      </c>
      <c r="E375" s="59">
        <v>3.5</v>
      </c>
      <c r="F375" s="18">
        <v>2391</v>
      </c>
      <c r="G375" s="18">
        <v>8928</v>
      </c>
      <c r="H375" s="18">
        <v>0</v>
      </c>
      <c r="I375" s="18">
        <f t="shared" si="46"/>
        <v>11319</v>
      </c>
      <c r="J375" s="18">
        <f t="shared" si="47"/>
        <v>2829.75</v>
      </c>
      <c r="K375" s="18">
        <f t="shared" si="48"/>
        <v>9904.125</v>
      </c>
      <c r="L375" s="17">
        <f t="shared" si="49"/>
        <v>1.3531573155446642E-3</v>
      </c>
      <c r="M375" s="16">
        <f t="shared" si="50"/>
        <v>23680.253022031622</v>
      </c>
      <c r="N375" s="18">
        <f t="shared" si="45"/>
        <v>2829.75</v>
      </c>
      <c r="O375" s="16">
        <v>8.3683198240239083</v>
      </c>
      <c r="P375" s="16">
        <f t="shared" si="51"/>
        <v>23680.25</v>
      </c>
      <c r="Q375" s="41"/>
      <c r="R375" s="58">
        <v>5002.1700000000019</v>
      </c>
      <c r="S375" s="58">
        <v>0</v>
      </c>
      <c r="T375" s="58">
        <v>0</v>
      </c>
      <c r="U375" s="58">
        <v>0</v>
      </c>
      <c r="V375" s="58">
        <v>0</v>
      </c>
      <c r="W375" s="58">
        <v>0</v>
      </c>
      <c r="X375" s="58">
        <v>0</v>
      </c>
      <c r="Y375" s="58">
        <v>0</v>
      </c>
      <c r="Z375" s="58">
        <v>1834.75</v>
      </c>
      <c r="AA375" s="58">
        <v>2253.17</v>
      </c>
      <c r="AB375" s="58">
        <v>0</v>
      </c>
      <c r="AC375" s="58">
        <v>0</v>
      </c>
      <c r="AD375" s="58">
        <v>393.31</v>
      </c>
      <c r="AE375" s="58">
        <v>8611</v>
      </c>
      <c r="AF375" s="58">
        <v>5585.85</v>
      </c>
      <c r="AG375" s="41">
        <f t="shared" si="52"/>
        <v>23680.25</v>
      </c>
      <c r="AI375" s="41">
        <v>1.0000000002037268E-2</v>
      </c>
    </row>
    <row r="376" spans="1:35" x14ac:dyDescent="0.3">
      <c r="A376" s="2" t="s">
        <v>340</v>
      </c>
      <c r="B376" s="3">
        <v>6003362</v>
      </c>
      <c r="C376" s="1">
        <v>146092</v>
      </c>
      <c r="D376" s="18">
        <v>4</v>
      </c>
      <c r="E376" s="59">
        <v>2.5</v>
      </c>
      <c r="F376" s="18">
        <v>1506</v>
      </c>
      <c r="G376" s="18">
        <v>4895</v>
      </c>
      <c r="H376" s="18">
        <v>0</v>
      </c>
      <c r="I376" s="18">
        <f t="shared" si="46"/>
        <v>6401</v>
      </c>
      <c r="J376" s="18">
        <f t="shared" si="47"/>
        <v>1600.25</v>
      </c>
      <c r="K376" s="18">
        <f t="shared" si="48"/>
        <v>4000.625</v>
      </c>
      <c r="L376" s="17">
        <f t="shared" si="49"/>
        <v>5.4658791013854045E-4</v>
      </c>
      <c r="M376" s="16">
        <f t="shared" si="50"/>
        <v>9565.288427424457</v>
      </c>
      <c r="N376" s="18">
        <f t="shared" si="45"/>
        <v>1600.25</v>
      </c>
      <c r="O376" s="16">
        <v>5.9773713028742117</v>
      </c>
      <c r="P376" s="16">
        <f t="shared" si="51"/>
        <v>9565.2900000000009</v>
      </c>
      <c r="Q376" s="41"/>
      <c r="R376" s="58">
        <v>2250.48</v>
      </c>
      <c r="S376" s="58">
        <v>0</v>
      </c>
      <c r="T376" s="58">
        <v>0</v>
      </c>
      <c r="U376" s="58">
        <v>0</v>
      </c>
      <c r="V376" s="58">
        <v>0</v>
      </c>
      <c r="W376" s="58">
        <v>0</v>
      </c>
      <c r="X376" s="58">
        <v>0</v>
      </c>
      <c r="Y376" s="58">
        <v>0</v>
      </c>
      <c r="Z376" s="58">
        <v>1180.53</v>
      </c>
      <c r="AA376" s="58">
        <v>372.09</v>
      </c>
      <c r="AB376" s="58">
        <v>0</v>
      </c>
      <c r="AC376" s="58">
        <v>0</v>
      </c>
      <c r="AD376" s="58">
        <v>188.29</v>
      </c>
      <c r="AE376" s="58">
        <v>3850.92</v>
      </c>
      <c r="AF376" s="58">
        <v>1722.98</v>
      </c>
      <c r="AG376" s="41">
        <f t="shared" si="52"/>
        <v>9565.2900000000009</v>
      </c>
      <c r="AI376" s="41">
        <v>0</v>
      </c>
    </row>
    <row r="377" spans="1:35" x14ac:dyDescent="0.3">
      <c r="A377" s="57" t="s">
        <v>339</v>
      </c>
      <c r="B377" s="23">
        <v>6003230</v>
      </c>
      <c r="C377" s="22">
        <v>145863</v>
      </c>
      <c r="D377" s="54">
        <v>4</v>
      </c>
      <c r="E377" s="56">
        <v>2.5</v>
      </c>
      <c r="F377" s="54">
        <v>3108</v>
      </c>
      <c r="G377" s="54">
        <v>17032</v>
      </c>
      <c r="H377" s="54">
        <v>185.64</v>
      </c>
      <c r="I377" s="54">
        <f t="shared" si="46"/>
        <v>20325.64</v>
      </c>
      <c r="J377" s="54">
        <f t="shared" si="47"/>
        <v>5081.41</v>
      </c>
      <c r="K377" s="54">
        <f t="shared" si="48"/>
        <v>12703.525</v>
      </c>
      <c r="L377" s="55">
        <f t="shared" si="49"/>
        <v>1.7356271035507459E-3</v>
      </c>
      <c r="M377" s="53">
        <f t="shared" si="50"/>
        <v>30373.474312138052</v>
      </c>
      <c r="N377" s="54">
        <f t="shared" si="45"/>
        <v>5081.41</v>
      </c>
      <c r="O377" s="53">
        <v>5.9773713028742117</v>
      </c>
      <c r="P377" s="53">
        <f t="shared" si="51"/>
        <v>30373.47</v>
      </c>
      <c r="Q377" s="41"/>
      <c r="R377" s="52">
        <v>4644.409999999998</v>
      </c>
      <c r="S377" s="52">
        <v>0</v>
      </c>
      <c r="T377" s="52">
        <v>0</v>
      </c>
      <c r="U377" s="52">
        <v>0</v>
      </c>
      <c r="V377" s="52">
        <v>0</v>
      </c>
      <c r="W377" s="52">
        <v>0</v>
      </c>
      <c r="X377" s="52">
        <v>0</v>
      </c>
      <c r="Y377" s="52">
        <v>277.41000000000003</v>
      </c>
      <c r="Z377" s="52">
        <v>7325.27</v>
      </c>
      <c r="AA377" s="52">
        <v>2864.65</v>
      </c>
      <c r="AB377" s="52">
        <v>0</v>
      </c>
      <c r="AC377" s="52">
        <v>0</v>
      </c>
      <c r="AD377" s="52">
        <v>1681.14</v>
      </c>
      <c r="AE377" s="52">
        <v>9081.1200000000008</v>
      </c>
      <c r="AF377" s="52">
        <v>4499.47</v>
      </c>
      <c r="AG377" s="51">
        <f t="shared" si="52"/>
        <v>30373.47</v>
      </c>
      <c r="AI377" s="41">
        <v>-1.0000000002037268E-2</v>
      </c>
    </row>
    <row r="378" spans="1:35" x14ac:dyDescent="0.3">
      <c r="A378" s="2" t="s">
        <v>338</v>
      </c>
      <c r="B378" s="3">
        <v>6007116</v>
      </c>
      <c r="C378" s="1">
        <v>146188</v>
      </c>
      <c r="D378" s="18">
        <v>2</v>
      </c>
      <c r="E378" s="59">
        <v>0.75</v>
      </c>
      <c r="F378" s="18">
        <v>1968</v>
      </c>
      <c r="G378" s="18">
        <v>10655</v>
      </c>
      <c r="H378" s="18">
        <v>0</v>
      </c>
      <c r="I378" s="18">
        <f t="shared" si="46"/>
        <v>12623</v>
      </c>
      <c r="J378" s="18">
        <f t="shared" si="47"/>
        <v>3155.75</v>
      </c>
      <c r="K378" s="18">
        <f t="shared" si="48"/>
        <v>2366.8125</v>
      </c>
      <c r="L378" s="17">
        <f t="shared" si="49"/>
        <v>3.2336724838363367E-4</v>
      </c>
      <c r="M378" s="16">
        <f t="shared" si="50"/>
        <v>5658.9268467135889</v>
      </c>
      <c r="N378" s="18">
        <f t="shared" si="45"/>
        <v>3155.75</v>
      </c>
      <c r="O378" s="16">
        <v>1.7932113908622638</v>
      </c>
      <c r="P378" s="16">
        <f t="shared" si="51"/>
        <v>5658.93</v>
      </c>
      <c r="Q378" s="41"/>
      <c r="R378" s="58">
        <v>882.26</v>
      </c>
      <c r="S378" s="58">
        <v>0</v>
      </c>
      <c r="T378" s="58">
        <v>0</v>
      </c>
      <c r="U378" s="58">
        <v>0</v>
      </c>
      <c r="V378" s="58">
        <v>0</v>
      </c>
      <c r="W378" s="58">
        <v>0</v>
      </c>
      <c r="X378" s="58">
        <v>0</v>
      </c>
      <c r="Y378" s="58">
        <v>0</v>
      </c>
      <c r="Z378" s="58">
        <v>91.9</v>
      </c>
      <c r="AA378" s="58">
        <v>369.85</v>
      </c>
      <c r="AB378" s="58">
        <v>0</v>
      </c>
      <c r="AC378" s="58">
        <v>0</v>
      </c>
      <c r="AD378" s="58">
        <v>27.35</v>
      </c>
      <c r="AE378" s="58">
        <v>2110.16</v>
      </c>
      <c r="AF378" s="58">
        <v>2177.41</v>
      </c>
      <c r="AG378" s="41">
        <f t="shared" si="52"/>
        <v>5658.9299999999994</v>
      </c>
      <c r="AI378" s="41">
        <v>0</v>
      </c>
    </row>
    <row r="379" spans="1:35" x14ac:dyDescent="0.3">
      <c r="A379" s="2" t="s">
        <v>337</v>
      </c>
      <c r="B379" s="3">
        <v>6009534</v>
      </c>
      <c r="C379" s="1">
        <v>145655</v>
      </c>
      <c r="D379" s="18">
        <v>3</v>
      </c>
      <c r="E379" s="59">
        <v>1.5</v>
      </c>
      <c r="F379" s="18">
        <v>2880</v>
      </c>
      <c r="G379" s="18">
        <v>22177</v>
      </c>
      <c r="H379" s="18">
        <v>0</v>
      </c>
      <c r="I379" s="18">
        <f t="shared" si="46"/>
        <v>25057</v>
      </c>
      <c r="J379" s="18">
        <f t="shared" si="47"/>
        <v>6264.25</v>
      </c>
      <c r="K379" s="18">
        <f t="shared" si="48"/>
        <v>9396.375</v>
      </c>
      <c r="L379" s="17">
        <f t="shared" si="49"/>
        <v>1.2837856520238784E-3</v>
      </c>
      <c r="M379" s="16">
        <f t="shared" si="50"/>
        <v>22466.248910417871</v>
      </c>
      <c r="N379" s="18">
        <f t="shared" si="45"/>
        <v>6264.25</v>
      </c>
      <c r="O379" s="16">
        <v>3.586422781724528</v>
      </c>
      <c r="P379" s="16">
        <f t="shared" si="51"/>
        <v>22466.25</v>
      </c>
      <c r="Q379" s="41"/>
      <c r="R379" s="58">
        <v>2582.2199999999998</v>
      </c>
      <c r="S379" s="58">
        <v>0</v>
      </c>
      <c r="T379" s="58">
        <v>0</v>
      </c>
      <c r="U379" s="58">
        <v>0</v>
      </c>
      <c r="V379" s="58">
        <v>0</v>
      </c>
      <c r="W379" s="58">
        <v>0</v>
      </c>
      <c r="X379" s="58">
        <v>0</v>
      </c>
      <c r="Y379" s="58">
        <v>0</v>
      </c>
      <c r="Z379" s="58">
        <v>1112.69</v>
      </c>
      <c r="AA379" s="58">
        <v>996.13</v>
      </c>
      <c r="AB379" s="58">
        <v>0</v>
      </c>
      <c r="AC379" s="58">
        <v>0</v>
      </c>
      <c r="AD379" s="58">
        <v>167.67</v>
      </c>
      <c r="AE379" s="58">
        <v>10502.84</v>
      </c>
      <c r="AF379" s="58">
        <v>7104.7</v>
      </c>
      <c r="AG379" s="41">
        <f t="shared" si="52"/>
        <v>22466.25</v>
      </c>
      <c r="AI379" s="41">
        <v>0</v>
      </c>
    </row>
    <row r="380" spans="1:35" x14ac:dyDescent="0.3">
      <c r="A380" s="2" t="s">
        <v>336</v>
      </c>
      <c r="B380" s="3">
        <v>6014633</v>
      </c>
      <c r="C380" s="1">
        <v>145994</v>
      </c>
      <c r="D380" s="18">
        <v>1</v>
      </c>
      <c r="E380" s="59">
        <v>0</v>
      </c>
      <c r="F380" s="18">
        <v>6834</v>
      </c>
      <c r="G380" s="18">
        <v>12701</v>
      </c>
      <c r="H380" s="18">
        <v>5621</v>
      </c>
      <c r="I380" s="18">
        <f t="shared" si="46"/>
        <v>25156</v>
      </c>
      <c r="J380" s="18">
        <f t="shared" si="47"/>
        <v>6289</v>
      </c>
      <c r="K380" s="18">
        <f t="shared" si="48"/>
        <v>0</v>
      </c>
      <c r="L380" s="17">
        <f t="shared" si="49"/>
        <v>0</v>
      </c>
      <c r="M380" s="16">
        <f t="shared" si="50"/>
        <v>0</v>
      </c>
      <c r="N380" s="18">
        <f t="shared" ref="N380:N448" si="53">J380</f>
        <v>6289</v>
      </c>
      <c r="O380" s="16">
        <v>0</v>
      </c>
      <c r="P380" s="16">
        <f t="shared" si="51"/>
        <v>0</v>
      </c>
      <c r="Q380" s="41"/>
      <c r="R380" s="58">
        <v>0</v>
      </c>
      <c r="S380" s="58">
        <v>0</v>
      </c>
      <c r="T380" s="58">
        <v>0</v>
      </c>
      <c r="U380" s="58">
        <v>0</v>
      </c>
      <c r="V380" s="58">
        <v>0</v>
      </c>
      <c r="W380" s="58">
        <v>0</v>
      </c>
      <c r="X380" s="58">
        <v>0</v>
      </c>
      <c r="Y380" s="58">
        <v>0</v>
      </c>
      <c r="Z380" s="58">
        <v>0</v>
      </c>
      <c r="AA380" s="58">
        <v>0</v>
      </c>
      <c r="AB380" s="58">
        <v>0</v>
      </c>
      <c r="AC380" s="58">
        <v>0</v>
      </c>
      <c r="AD380" s="58">
        <v>0</v>
      </c>
      <c r="AE380" s="58">
        <v>0</v>
      </c>
      <c r="AF380" s="58">
        <v>0</v>
      </c>
      <c r="AG380" s="41">
        <f t="shared" si="52"/>
        <v>0</v>
      </c>
      <c r="AI380" s="41">
        <v>0</v>
      </c>
    </row>
    <row r="381" spans="1:35" x14ac:dyDescent="0.3">
      <c r="A381" s="2" t="s">
        <v>335</v>
      </c>
      <c r="B381" s="3">
        <v>6004840</v>
      </c>
      <c r="C381" s="1">
        <v>145273</v>
      </c>
      <c r="D381" s="18">
        <v>3</v>
      </c>
      <c r="E381" s="59">
        <v>1.5</v>
      </c>
      <c r="F381" s="18">
        <v>3629</v>
      </c>
      <c r="G381" s="18">
        <v>11842</v>
      </c>
      <c r="H381" s="18">
        <v>21</v>
      </c>
      <c r="I381" s="18">
        <f t="shared" si="46"/>
        <v>15492</v>
      </c>
      <c r="J381" s="18">
        <f t="shared" si="47"/>
        <v>3873</v>
      </c>
      <c r="K381" s="18">
        <f t="shared" si="48"/>
        <v>5809.5</v>
      </c>
      <c r="L381" s="17">
        <f t="shared" si="49"/>
        <v>7.9372659620680541E-4</v>
      </c>
      <c r="M381" s="16">
        <f t="shared" si="50"/>
        <v>13890.215433619094</v>
      </c>
      <c r="N381" s="18">
        <f t="shared" si="53"/>
        <v>3873</v>
      </c>
      <c r="O381" s="16">
        <v>3.586422781724528</v>
      </c>
      <c r="P381" s="16">
        <f t="shared" si="51"/>
        <v>13890.22</v>
      </c>
      <c r="Q381" s="41"/>
      <c r="R381" s="58">
        <v>3253.7900000000004</v>
      </c>
      <c r="S381" s="58">
        <v>0</v>
      </c>
      <c r="T381" s="58">
        <v>0</v>
      </c>
      <c r="U381" s="58">
        <v>0</v>
      </c>
      <c r="V381" s="58">
        <v>0</v>
      </c>
      <c r="W381" s="58">
        <v>0</v>
      </c>
      <c r="X381" s="58">
        <v>0</v>
      </c>
      <c r="Y381" s="58">
        <v>18.829999999999998</v>
      </c>
      <c r="Z381" s="58">
        <v>988.06</v>
      </c>
      <c r="AA381" s="58">
        <v>7340.51</v>
      </c>
      <c r="AB381" s="58">
        <v>0</v>
      </c>
      <c r="AC381" s="58">
        <v>0</v>
      </c>
      <c r="AD381" s="58">
        <v>38.549999999999997</v>
      </c>
      <c r="AE381" s="58">
        <v>789.01</v>
      </c>
      <c r="AF381" s="58">
        <v>1461.47</v>
      </c>
      <c r="AG381" s="41">
        <f t="shared" si="52"/>
        <v>13890.22</v>
      </c>
      <c r="AI381" s="41">
        <v>1.0000000000218279E-2</v>
      </c>
    </row>
    <row r="382" spans="1:35" x14ac:dyDescent="0.3">
      <c r="A382" s="57" t="s">
        <v>334</v>
      </c>
      <c r="B382" s="23">
        <v>6004899</v>
      </c>
      <c r="C382" s="22">
        <v>146197</v>
      </c>
      <c r="D382" s="54">
        <v>2</v>
      </c>
      <c r="E382" s="56">
        <v>0.75</v>
      </c>
      <c r="F382" s="54">
        <v>2895</v>
      </c>
      <c r="G382" s="54">
        <v>2675</v>
      </c>
      <c r="H382" s="54">
        <v>1827.84</v>
      </c>
      <c r="I382" s="54">
        <f t="shared" si="46"/>
        <v>7397.84</v>
      </c>
      <c r="J382" s="54">
        <f t="shared" si="47"/>
        <v>1849.46</v>
      </c>
      <c r="K382" s="54">
        <f t="shared" si="48"/>
        <v>1387.095</v>
      </c>
      <c r="L382" s="55">
        <f t="shared" si="49"/>
        <v>1.8951272793966414E-4</v>
      </c>
      <c r="M382" s="53">
        <f t="shared" si="50"/>
        <v>3316.4727389441223</v>
      </c>
      <c r="N382" s="54">
        <f t="shared" si="53"/>
        <v>1849.46</v>
      </c>
      <c r="O382" s="53">
        <v>1.7932113908622638</v>
      </c>
      <c r="P382" s="53">
        <f t="shared" si="51"/>
        <v>3316.47</v>
      </c>
      <c r="Q382" s="41"/>
      <c r="R382" s="52">
        <v>1297.8300000000002</v>
      </c>
      <c r="S382" s="52">
        <v>241.01</v>
      </c>
      <c r="T382" s="52">
        <v>0</v>
      </c>
      <c r="U382" s="52">
        <v>0</v>
      </c>
      <c r="V382" s="52">
        <v>463.94</v>
      </c>
      <c r="W382" s="52">
        <v>34.64</v>
      </c>
      <c r="X382" s="52">
        <v>79.83</v>
      </c>
      <c r="Y382" s="52">
        <v>0</v>
      </c>
      <c r="Z382" s="52">
        <v>584.14</v>
      </c>
      <c r="AA382" s="52">
        <v>82.49</v>
      </c>
      <c r="AB382" s="52">
        <v>0</v>
      </c>
      <c r="AC382" s="52">
        <v>0</v>
      </c>
      <c r="AD382" s="52">
        <v>109.39</v>
      </c>
      <c r="AE382" s="52">
        <v>140.77000000000001</v>
      </c>
      <c r="AF382" s="52">
        <v>282.43</v>
      </c>
      <c r="AG382" s="51">
        <f t="shared" si="52"/>
        <v>3316.47</v>
      </c>
      <c r="AI382" s="41">
        <v>-9.9999999997635314E-3</v>
      </c>
    </row>
    <row r="383" spans="1:35" x14ac:dyDescent="0.3">
      <c r="A383" s="2" t="s">
        <v>333</v>
      </c>
      <c r="B383" s="3">
        <v>6013312</v>
      </c>
      <c r="C383" s="1">
        <v>145733</v>
      </c>
      <c r="D383" s="18">
        <v>1</v>
      </c>
      <c r="E383" s="59">
        <v>0</v>
      </c>
      <c r="F383" s="18">
        <v>6061</v>
      </c>
      <c r="G383" s="18">
        <v>17888</v>
      </c>
      <c r="H383" s="18">
        <v>0</v>
      </c>
      <c r="I383" s="18">
        <f t="shared" si="46"/>
        <v>23949</v>
      </c>
      <c r="J383" s="18">
        <f t="shared" si="47"/>
        <v>5987.25</v>
      </c>
      <c r="K383" s="18">
        <f t="shared" si="48"/>
        <v>0</v>
      </c>
      <c r="L383" s="17">
        <f t="shared" si="49"/>
        <v>0</v>
      </c>
      <c r="M383" s="16">
        <f t="shared" si="50"/>
        <v>0</v>
      </c>
      <c r="N383" s="18">
        <f t="shared" si="53"/>
        <v>5987.25</v>
      </c>
      <c r="O383" s="16">
        <v>0</v>
      </c>
      <c r="P383" s="16">
        <f t="shared" si="51"/>
        <v>0</v>
      </c>
      <c r="Q383" s="41"/>
      <c r="R383" s="58">
        <v>0</v>
      </c>
      <c r="S383" s="58">
        <v>0</v>
      </c>
      <c r="T383" s="58">
        <v>0</v>
      </c>
      <c r="U383" s="58">
        <v>0</v>
      </c>
      <c r="V383" s="58">
        <v>0</v>
      </c>
      <c r="W383" s="58">
        <v>0</v>
      </c>
      <c r="X383" s="58">
        <v>0</v>
      </c>
      <c r="Y383" s="58">
        <v>0</v>
      </c>
      <c r="Z383" s="58">
        <v>0</v>
      </c>
      <c r="AA383" s="58">
        <v>0</v>
      </c>
      <c r="AB383" s="58">
        <v>0</v>
      </c>
      <c r="AC383" s="58">
        <v>0</v>
      </c>
      <c r="AD383" s="58">
        <v>0</v>
      </c>
      <c r="AE383" s="58">
        <v>0</v>
      </c>
      <c r="AF383" s="58">
        <v>0</v>
      </c>
      <c r="AG383" s="41">
        <f t="shared" si="52"/>
        <v>0</v>
      </c>
      <c r="AI383" s="41">
        <v>0</v>
      </c>
    </row>
    <row r="384" spans="1:35" x14ac:dyDescent="0.3">
      <c r="A384" s="2" t="s">
        <v>332</v>
      </c>
      <c r="B384" s="3">
        <v>6004907</v>
      </c>
      <c r="C384" s="1">
        <v>145465</v>
      </c>
      <c r="D384" s="18">
        <v>5</v>
      </c>
      <c r="E384" s="59">
        <v>3.5</v>
      </c>
      <c r="F384" s="18">
        <v>2081</v>
      </c>
      <c r="G384" s="18">
        <v>8105</v>
      </c>
      <c r="H384" s="18">
        <v>0</v>
      </c>
      <c r="I384" s="18">
        <f t="shared" si="46"/>
        <v>10186</v>
      </c>
      <c r="J384" s="18">
        <f t="shared" si="47"/>
        <v>2546.5</v>
      </c>
      <c r="K384" s="18">
        <f t="shared" si="48"/>
        <v>8912.75</v>
      </c>
      <c r="L384" s="17">
        <f t="shared" si="49"/>
        <v>1.2177100818215347E-3</v>
      </c>
      <c r="M384" s="16">
        <f t="shared" si="50"/>
        <v>21309.926431876858</v>
      </c>
      <c r="N384" s="18">
        <f t="shared" si="53"/>
        <v>2546.5</v>
      </c>
      <c r="O384" s="16">
        <v>8.3683198240239083</v>
      </c>
      <c r="P384" s="16">
        <f t="shared" si="51"/>
        <v>21309.93</v>
      </c>
      <c r="Q384" s="41"/>
      <c r="R384" s="58">
        <v>4353.62</v>
      </c>
      <c r="S384" s="58">
        <v>0</v>
      </c>
      <c r="T384" s="58">
        <v>0</v>
      </c>
      <c r="U384" s="58">
        <v>0</v>
      </c>
      <c r="V384" s="58">
        <v>0</v>
      </c>
      <c r="W384" s="58">
        <v>0</v>
      </c>
      <c r="X384" s="58">
        <v>0</v>
      </c>
      <c r="Y384" s="58">
        <v>0</v>
      </c>
      <c r="Z384" s="58">
        <v>3437.29</v>
      </c>
      <c r="AA384" s="58">
        <v>6585.87</v>
      </c>
      <c r="AB384" s="58">
        <v>0</v>
      </c>
      <c r="AC384" s="58">
        <v>0</v>
      </c>
      <c r="AD384" s="58">
        <v>453.98</v>
      </c>
      <c r="AE384" s="58">
        <v>6159.08</v>
      </c>
      <c r="AF384" s="58">
        <v>320.08999999999997</v>
      </c>
      <c r="AG384" s="41">
        <f t="shared" si="52"/>
        <v>21309.929999999997</v>
      </c>
      <c r="AI384" s="41">
        <v>0</v>
      </c>
    </row>
    <row r="385" spans="1:35" x14ac:dyDescent="0.3">
      <c r="A385" s="2" t="s">
        <v>331</v>
      </c>
      <c r="B385" s="3">
        <v>6004964</v>
      </c>
      <c r="C385" s="1" t="s">
        <v>330</v>
      </c>
      <c r="D385" s="18">
        <v>3</v>
      </c>
      <c r="E385" s="59">
        <v>1.5</v>
      </c>
      <c r="F385" s="18">
        <v>3145</v>
      </c>
      <c r="G385" s="18">
        <v>22865</v>
      </c>
      <c r="H385" s="18">
        <v>6875</v>
      </c>
      <c r="I385" s="18">
        <f t="shared" si="46"/>
        <v>32885</v>
      </c>
      <c r="J385" s="18">
        <f t="shared" si="47"/>
        <v>8221.25</v>
      </c>
      <c r="K385" s="18">
        <f t="shared" si="48"/>
        <v>12331.875</v>
      </c>
      <c r="L385" s="17">
        <f t="shared" si="49"/>
        <v>1.6848501882430155E-3</v>
      </c>
      <c r="M385" s="16">
        <f t="shared" si="50"/>
        <v>29484.878294252772</v>
      </c>
      <c r="N385" s="18">
        <f t="shared" si="53"/>
        <v>8221.25</v>
      </c>
      <c r="O385" s="16">
        <v>3.586422781724528</v>
      </c>
      <c r="P385" s="16">
        <f t="shared" si="51"/>
        <v>29484.880000000001</v>
      </c>
      <c r="Q385" s="41"/>
      <c r="R385" s="58">
        <v>2819.8099999999995</v>
      </c>
      <c r="S385" s="58">
        <v>2089.9899999999998</v>
      </c>
      <c r="T385" s="58">
        <v>727.15</v>
      </c>
      <c r="U385" s="58">
        <v>0</v>
      </c>
      <c r="V385" s="58">
        <v>109.39</v>
      </c>
      <c r="W385" s="58">
        <v>520.92999999999995</v>
      </c>
      <c r="X385" s="58">
        <v>2716.72</v>
      </c>
      <c r="Y385" s="58">
        <v>0</v>
      </c>
      <c r="Z385" s="58">
        <v>5479.16</v>
      </c>
      <c r="AA385" s="58">
        <v>8355.4699999999993</v>
      </c>
      <c r="AB385" s="58">
        <v>104.9</v>
      </c>
      <c r="AC385" s="58">
        <v>0</v>
      </c>
      <c r="AD385" s="58">
        <v>1111.79</v>
      </c>
      <c r="AE385" s="58">
        <v>4587.93</v>
      </c>
      <c r="AF385" s="58">
        <v>861.64</v>
      </c>
      <c r="AG385" s="41">
        <f t="shared" si="52"/>
        <v>29484.880000000001</v>
      </c>
      <c r="AI385" s="41">
        <v>-2.0000000000436557E-2</v>
      </c>
    </row>
    <row r="386" spans="1:35" x14ac:dyDescent="0.3">
      <c r="A386" s="2" t="s">
        <v>329</v>
      </c>
      <c r="B386" s="3">
        <v>6005433</v>
      </c>
      <c r="C386" s="1">
        <v>145905</v>
      </c>
      <c r="D386" s="18">
        <v>5</v>
      </c>
      <c r="E386" s="59">
        <v>3.5</v>
      </c>
      <c r="F386" s="18">
        <v>1033</v>
      </c>
      <c r="G386" s="18">
        <v>5809</v>
      </c>
      <c r="H386" s="18">
        <v>0</v>
      </c>
      <c r="I386" s="18">
        <f t="shared" si="46"/>
        <v>6842</v>
      </c>
      <c r="J386" s="18">
        <f t="shared" si="47"/>
        <v>1710.5</v>
      </c>
      <c r="K386" s="18">
        <f t="shared" si="48"/>
        <v>5986.75</v>
      </c>
      <c r="L386" s="17">
        <f t="shared" si="49"/>
        <v>8.1794348908530721E-4</v>
      </c>
      <c r="M386" s="16">
        <f t="shared" si="50"/>
        <v>14314.011058992875</v>
      </c>
      <c r="N386" s="18">
        <f t="shared" si="53"/>
        <v>1710.5</v>
      </c>
      <c r="O386" s="16">
        <v>8.3683198240239083</v>
      </c>
      <c r="P386" s="16">
        <f t="shared" si="51"/>
        <v>14314.01</v>
      </c>
      <c r="Q386" s="41"/>
      <c r="R386" s="58">
        <v>2161.12</v>
      </c>
      <c r="S386" s="58">
        <v>0</v>
      </c>
      <c r="T386" s="58">
        <v>0</v>
      </c>
      <c r="U386" s="58">
        <v>0</v>
      </c>
      <c r="V386" s="58">
        <v>0</v>
      </c>
      <c r="W386" s="58">
        <v>0</v>
      </c>
      <c r="X386" s="58">
        <v>0</v>
      </c>
      <c r="Y386" s="58">
        <v>0</v>
      </c>
      <c r="Z386" s="58">
        <v>1719.69</v>
      </c>
      <c r="AA386" s="58">
        <v>7887.14</v>
      </c>
      <c r="AB386" s="58">
        <v>0</v>
      </c>
      <c r="AC386" s="58">
        <v>0</v>
      </c>
      <c r="AD386" s="58">
        <v>290.8</v>
      </c>
      <c r="AE386" s="58">
        <v>2094.17</v>
      </c>
      <c r="AF386" s="58">
        <v>161.09</v>
      </c>
      <c r="AG386" s="41">
        <f t="shared" si="52"/>
        <v>14314.01</v>
      </c>
      <c r="AI386" s="41">
        <v>0</v>
      </c>
    </row>
    <row r="387" spans="1:35" x14ac:dyDescent="0.3">
      <c r="A387" s="57" t="s">
        <v>328</v>
      </c>
      <c r="B387" s="23">
        <v>6006126</v>
      </c>
      <c r="C387" s="22">
        <v>145829</v>
      </c>
      <c r="D387" s="54">
        <v>4</v>
      </c>
      <c r="E387" s="56">
        <v>2.5</v>
      </c>
      <c r="F387" s="54">
        <v>3212</v>
      </c>
      <c r="G387" s="54">
        <v>27854</v>
      </c>
      <c r="H387" s="54">
        <v>2173.92</v>
      </c>
      <c r="I387" s="54">
        <f t="shared" si="46"/>
        <v>33239.919999999998</v>
      </c>
      <c r="J387" s="54">
        <f t="shared" si="47"/>
        <v>8309.98</v>
      </c>
      <c r="K387" s="54">
        <f t="shared" si="48"/>
        <v>20774.949999999997</v>
      </c>
      <c r="L387" s="55">
        <f t="shared" si="49"/>
        <v>2.8383906273976365E-3</v>
      </c>
      <c r="M387" s="53">
        <f t="shared" si="50"/>
        <v>49671.835979458643</v>
      </c>
      <c r="N387" s="54">
        <f t="shared" si="53"/>
        <v>8309.98</v>
      </c>
      <c r="O387" s="53">
        <v>5.9773713028742117</v>
      </c>
      <c r="P387" s="53">
        <f t="shared" si="51"/>
        <v>49671.839999999997</v>
      </c>
      <c r="Q387" s="41"/>
      <c r="R387" s="52">
        <v>4799.83</v>
      </c>
      <c r="S387" s="52">
        <v>498.33</v>
      </c>
      <c r="T387" s="52">
        <v>1.26</v>
      </c>
      <c r="U387" s="52">
        <v>0</v>
      </c>
      <c r="V387" s="52">
        <v>763.19</v>
      </c>
      <c r="W387" s="52">
        <v>461.93</v>
      </c>
      <c r="X387" s="52">
        <v>1523.87</v>
      </c>
      <c r="Y387" s="52">
        <v>0</v>
      </c>
      <c r="Z387" s="52">
        <v>3605.85</v>
      </c>
      <c r="AA387" s="52">
        <v>2609.12</v>
      </c>
      <c r="AB387" s="52">
        <v>7045.83</v>
      </c>
      <c r="AC387" s="52">
        <v>0</v>
      </c>
      <c r="AD387" s="52">
        <v>830.85</v>
      </c>
      <c r="AE387" s="52">
        <v>27047.61</v>
      </c>
      <c r="AF387" s="52">
        <v>484.17</v>
      </c>
      <c r="AG387" s="51">
        <f t="shared" si="52"/>
        <v>49671.839999999997</v>
      </c>
      <c r="AI387" s="41">
        <v>0</v>
      </c>
    </row>
    <row r="388" spans="1:35" x14ac:dyDescent="0.3">
      <c r="A388" s="2" t="s">
        <v>327</v>
      </c>
      <c r="B388" s="3">
        <v>6005011</v>
      </c>
      <c r="C388" s="1">
        <v>145968</v>
      </c>
      <c r="D388" s="18">
        <v>2</v>
      </c>
      <c r="E388" s="59">
        <v>0.75</v>
      </c>
      <c r="F388" s="18">
        <v>3588</v>
      </c>
      <c r="G388" s="18">
        <v>7300</v>
      </c>
      <c r="H388" s="18">
        <v>0</v>
      </c>
      <c r="I388" s="18">
        <f t="shared" si="46"/>
        <v>10888</v>
      </c>
      <c r="J388" s="18">
        <f t="shared" si="47"/>
        <v>2722</v>
      </c>
      <c r="K388" s="18">
        <f t="shared" si="48"/>
        <v>2041.5</v>
      </c>
      <c r="L388" s="17">
        <f t="shared" si="49"/>
        <v>2.7892122319583324E-4</v>
      </c>
      <c r="M388" s="16">
        <f t="shared" si="50"/>
        <v>4881.1214059270815</v>
      </c>
      <c r="N388" s="18">
        <f t="shared" si="53"/>
        <v>2722</v>
      </c>
      <c r="O388" s="16">
        <v>1.7932113908622638</v>
      </c>
      <c r="P388" s="16">
        <f t="shared" si="51"/>
        <v>4881.12</v>
      </c>
      <c r="Q388" s="41"/>
      <c r="R388" s="58">
        <v>1608.51</v>
      </c>
      <c r="S388" s="58">
        <v>0</v>
      </c>
      <c r="T388" s="58">
        <v>0</v>
      </c>
      <c r="U388" s="58">
        <v>0</v>
      </c>
      <c r="V388" s="58">
        <v>0</v>
      </c>
      <c r="W388" s="58">
        <v>0</v>
      </c>
      <c r="X388" s="58">
        <v>0</v>
      </c>
      <c r="Y388" s="58">
        <v>0</v>
      </c>
      <c r="Z388" s="58">
        <v>709.66</v>
      </c>
      <c r="AA388" s="58">
        <v>468.48</v>
      </c>
      <c r="AB388" s="58">
        <v>0</v>
      </c>
      <c r="AC388" s="58">
        <v>0</v>
      </c>
      <c r="AD388" s="58">
        <v>79.8</v>
      </c>
      <c r="AE388" s="58">
        <v>1969.39</v>
      </c>
      <c r="AF388" s="58">
        <v>45.28</v>
      </c>
      <c r="AG388" s="41">
        <f t="shared" si="52"/>
        <v>4881.12</v>
      </c>
      <c r="AI388" s="41">
        <v>0</v>
      </c>
    </row>
    <row r="389" spans="1:35" x14ac:dyDescent="0.3">
      <c r="A389" s="2" t="s">
        <v>326</v>
      </c>
      <c r="B389" s="3">
        <v>6005060</v>
      </c>
      <c r="C389" s="1">
        <v>145697</v>
      </c>
      <c r="D389" s="18">
        <v>4</v>
      </c>
      <c r="E389" s="59">
        <v>2.5</v>
      </c>
      <c r="F389" s="18">
        <v>1607</v>
      </c>
      <c r="G389" s="18">
        <v>8076</v>
      </c>
      <c r="H389" s="18">
        <v>1721.16</v>
      </c>
      <c r="I389" s="18">
        <f t="shared" si="46"/>
        <v>11404.16</v>
      </c>
      <c r="J389" s="18">
        <f t="shared" si="47"/>
        <v>2851.04</v>
      </c>
      <c r="K389" s="18">
        <f t="shared" si="48"/>
        <v>7127.6</v>
      </c>
      <c r="L389" s="17">
        <f t="shared" si="49"/>
        <v>9.7381283881979976E-4</v>
      </c>
      <c r="M389" s="16">
        <f t="shared" si="50"/>
        <v>17041.724679346495</v>
      </c>
      <c r="N389" s="18">
        <f t="shared" si="53"/>
        <v>2851.04</v>
      </c>
      <c r="O389" s="16">
        <v>5.9773713028742117</v>
      </c>
      <c r="P389" s="16">
        <f t="shared" si="51"/>
        <v>17041.72</v>
      </c>
      <c r="Q389" s="41"/>
      <c r="R389" s="58">
        <v>2401.41</v>
      </c>
      <c r="S389" s="58">
        <v>0</v>
      </c>
      <c r="T389" s="58">
        <v>0</v>
      </c>
      <c r="U389" s="58">
        <v>0</v>
      </c>
      <c r="V389" s="58">
        <v>0</v>
      </c>
      <c r="W389" s="58">
        <v>0</v>
      </c>
      <c r="X389" s="58">
        <v>0</v>
      </c>
      <c r="Y389" s="58">
        <v>2572</v>
      </c>
      <c r="Z389" s="58">
        <v>1394.22</v>
      </c>
      <c r="AA389" s="58">
        <v>8774.7800000000007</v>
      </c>
      <c r="AB389" s="58">
        <v>0</v>
      </c>
      <c r="AC389" s="58">
        <v>0</v>
      </c>
      <c r="AD389" s="58">
        <v>261.51</v>
      </c>
      <c r="AE389" s="58">
        <v>760.62</v>
      </c>
      <c r="AF389" s="58">
        <v>877.18</v>
      </c>
      <c r="AG389" s="41">
        <f t="shared" si="52"/>
        <v>17041.72</v>
      </c>
      <c r="AI389" s="41">
        <v>0</v>
      </c>
    </row>
    <row r="390" spans="1:35" x14ac:dyDescent="0.3">
      <c r="A390" s="2" t="s">
        <v>325</v>
      </c>
      <c r="B390" s="3">
        <v>6008999</v>
      </c>
      <c r="C390" s="1">
        <v>146123</v>
      </c>
      <c r="D390" s="18">
        <v>4</v>
      </c>
      <c r="E390" s="59">
        <v>2.5</v>
      </c>
      <c r="F390" s="18">
        <v>3208</v>
      </c>
      <c r="G390" s="18">
        <v>11341</v>
      </c>
      <c r="H390" s="18">
        <v>21</v>
      </c>
      <c r="I390" s="18">
        <f t="shared" si="46"/>
        <v>14570</v>
      </c>
      <c r="J390" s="18">
        <f t="shared" si="47"/>
        <v>3642.5</v>
      </c>
      <c r="K390" s="18">
        <f t="shared" si="48"/>
        <v>9106.25</v>
      </c>
      <c r="L390" s="17">
        <f t="shared" si="49"/>
        <v>1.2441471411839611E-3</v>
      </c>
      <c r="M390" s="16">
        <f t="shared" si="50"/>
        <v>21772.574970719321</v>
      </c>
      <c r="N390" s="18">
        <f t="shared" si="53"/>
        <v>3642.5</v>
      </c>
      <c r="O390" s="16">
        <v>5.9773713028742117</v>
      </c>
      <c r="P390" s="16">
        <f t="shared" si="51"/>
        <v>21772.57</v>
      </c>
      <c r="Q390" s="41"/>
      <c r="R390" s="58">
        <v>4793.8599999999988</v>
      </c>
      <c r="S390" s="58">
        <v>0</v>
      </c>
      <c r="T390" s="58">
        <v>0</v>
      </c>
      <c r="U390" s="58">
        <v>0</v>
      </c>
      <c r="V390" s="58">
        <v>0</v>
      </c>
      <c r="W390" s="58">
        <v>0</v>
      </c>
      <c r="X390" s="58">
        <v>0</v>
      </c>
      <c r="Y390" s="58">
        <v>31.38</v>
      </c>
      <c r="Z390" s="58">
        <v>9288.83</v>
      </c>
      <c r="AA390" s="58">
        <v>3738.84</v>
      </c>
      <c r="AB390" s="58">
        <v>0</v>
      </c>
      <c r="AC390" s="58">
        <v>0</v>
      </c>
      <c r="AD390" s="58">
        <v>1894.83</v>
      </c>
      <c r="AE390" s="58">
        <v>802.46</v>
      </c>
      <c r="AF390" s="58">
        <v>1222.3699999999999</v>
      </c>
      <c r="AG390" s="41">
        <f t="shared" si="52"/>
        <v>21772.569999999996</v>
      </c>
      <c r="AI390" s="41">
        <v>9.9999999983992893E-3</v>
      </c>
    </row>
    <row r="391" spans="1:35" x14ac:dyDescent="0.3">
      <c r="A391" s="2" t="s">
        <v>324</v>
      </c>
      <c r="B391" s="3">
        <v>6005169</v>
      </c>
      <c r="C391" s="1">
        <v>145235</v>
      </c>
      <c r="D391" s="18">
        <v>2</v>
      </c>
      <c r="E391" s="59">
        <v>0.75</v>
      </c>
      <c r="F391" s="18">
        <v>1634</v>
      </c>
      <c r="G391" s="18">
        <v>24212</v>
      </c>
      <c r="H391" s="18">
        <v>4164</v>
      </c>
      <c r="I391" s="18">
        <f t="shared" si="46"/>
        <v>30010</v>
      </c>
      <c r="J391" s="18">
        <f t="shared" si="47"/>
        <v>7502.5</v>
      </c>
      <c r="K391" s="18">
        <f t="shared" si="48"/>
        <v>5626.875</v>
      </c>
      <c r="L391" s="17">
        <f t="shared" si="49"/>
        <v>7.6877534056823623E-4</v>
      </c>
      <c r="M391" s="16">
        <f t="shared" si="50"/>
        <v>13453.568459944134</v>
      </c>
      <c r="N391" s="18">
        <f t="shared" si="53"/>
        <v>7502.5</v>
      </c>
      <c r="O391" s="16">
        <v>1.7932113908622638</v>
      </c>
      <c r="P391" s="16">
        <f t="shared" si="51"/>
        <v>13453.57</v>
      </c>
      <c r="Q391" s="41"/>
      <c r="R391" s="58">
        <v>732.53</v>
      </c>
      <c r="S391" s="58">
        <v>889.43</v>
      </c>
      <c r="T391" s="58">
        <v>342.95</v>
      </c>
      <c r="U391" s="58">
        <v>0</v>
      </c>
      <c r="V391" s="58">
        <v>22.42</v>
      </c>
      <c r="W391" s="58">
        <v>41.24</v>
      </c>
      <c r="X391" s="58">
        <v>570.69000000000005</v>
      </c>
      <c r="Y391" s="58">
        <v>0</v>
      </c>
      <c r="Z391" s="58">
        <v>2246.89</v>
      </c>
      <c r="AA391" s="58">
        <v>3225.99</v>
      </c>
      <c r="AB391" s="58">
        <v>1254.3499999999999</v>
      </c>
      <c r="AC391" s="58">
        <v>0</v>
      </c>
      <c r="AD391" s="58">
        <v>520.03</v>
      </c>
      <c r="AE391" s="58">
        <v>2853.9</v>
      </c>
      <c r="AF391" s="58">
        <v>753.15</v>
      </c>
      <c r="AG391" s="41">
        <f t="shared" si="52"/>
        <v>13453.57</v>
      </c>
      <c r="AI391" s="41">
        <v>0</v>
      </c>
    </row>
    <row r="392" spans="1:35" x14ac:dyDescent="0.3">
      <c r="A392" s="57" t="s">
        <v>323</v>
      </c>
      <c r="B392" s="23">
        <v>6005185</v>
      </c>
      <c r="C392" s="22">
        <v>145256</v>
      </c>
      <c r="D392" s="54">
        <v>2</v>
      </c>
      <c r="E392" s="56">
        <v>0.75</v>
      </c>
      <c r="F392" s="54">
        <v>1657</v>
      </c>
      <c r="G392" s="54">
        <v>12777</v>
      </c>
      <c r="H392" s="54">
        <v>306.60000000000002</v>
      </c>
      <c r="I392" s="54">
        <f t="shared" si="46"/>
        <v>14740.6</v>
      </c>
      <c r="J392" s="54">
        <f t="shared" si="47"/>
        <v>3685.15</v>
      </c>
      <c r="K392" s="54">
        <f t="shared" si="48"/>
        <v>2763.8625000000002</v>
      </c>
      <c r="L392" s="55">
        <f t="shared" si="49"/>
        <v>3.7761445468777552E-4</v>
      </c>
      <c r="M392" s="53">
        <f t="shared" si="50"/>
        <v>6608.2529570360712</v>
      </c>
      <c r="N392" s="54">
        <f t="shared" si="53"/>
        <v>3685.15</v>
      </c>
      <c r="O392" s="53">
        <v>1.7932113908622638</v>
      </c>
      <c r="P392" s="53">
        <f t="shared" si="51"/>
        <v>6608.25</v>
      </c>
      <c r="Q392" s="41"/>
      <c r="R392" s="52">
        <v>742.84</v>
      </c>
      <c r="S392" s="52">
        <v>0</v>
      </c>
      <c r="T392" s="52">
        <v>0</v>
      </c>
      <c r="U392" s="52">
        <v>0</v>
      </c>
      <c r="V392" s="52">
        <v>0</v>
      </c>
      <c r="W392" s="52">
        <v>0</v>
      </c>
      <c r="X392" s="52">
        <v>0</v>
      </c>
      <c r="Y392" s="52">
        <v>137.44999999999999</v>
      </c>
      <c r="Z392" s="52">
        <v>2233</v>
      </c>
      <c r="AA392" s="52">
        <v>1225.21</v>
      </c>
      <c r="AB392" s="52">
        <v>0</v>
      </c>
      <c r="AC392" s="52">
        <v>0</v>
      </c>
      <c r="AD392" s="52">
        <v>554.54999999999995</v>
      </c>
      <c r="AE392" s="52">
        <v>1441.29</v>
      </c>
      <c r="AF392" s="52">
        <v>273.91000000000003</v>
      </c>
      <c r="AG392" s="51">
        <f t="shared" si="52"/>
        <v>6608.25</v>
      </c>
      <c r="AI392" s="41">
        <v>0</v>
      </c>
    </row>
    <row r="393" spans="1:35" x14ac:dyDescent="0.3">
      <c r="A393" s="2" t="s">
        <v>322</v>
      </c>
      <c r="B393" s="3">
        <v>6005227</v>
      </c>
      <c r="C393" s="1">
        <v>145654</v>
      </c>
      <c r="D393" s="18">
        <v>5</v>
      </c>
      <c r="E393" s="59">
        <v>3.5</v>
      </c>
      <c r="F393" s="18">
        <v>4789</v>
      </c>
      <c r="G393" s="18">
        <v>23174</v>
      </c>
      <c r="H393" s="18">
        <v>9737</v>
      </c>
      <c r="I393" s="18">
        <f t="shared" si="46"/>
        <v>37700</v>
      </c>
      <c r="J393" s="18">
        <f t="shared" si="47"/>
        <v>9425</v>
      </c>
      <c r="K393" s="18">
        <f t="shared" si="48"/>
        <v>32987.5</v>
      </c>
      <c r="L393" s="17">
        <f t="shared" si="49"/>
        <v>4.5069379623671564E-3</v>
      </c>
      <c r="M393" s="16">
        <f t="shared" si="50"/>
        <v>78871.414341425232</v>
      </c>
      <c r="N393" s="18">
        <f t="shared" si="53"/>
        <v>9425</v>
      </c>
      <c r="O393" s="16">
        <v>8.3683198240239083</v>
      </c>
      <c r="P393" s="16">
        <f t="shared" si="51"/>
        <v>78871.41</v>
      </c>
      <c r="Q393" s="41"/>
      <c r="R393" s="58">
        <v>10018.949999999995</v>
      </c>
      <c r="S393" s="58">
        <v>5642.34</v>
      </c>
      <c r="T393" s="58">
        <v>3979.14</v>
      </c>
      <c r="U393" s="58">
        <v>0</v>
      </c>
      <c r="V393" s="58">
        <v>188.29</v>
      </c>
      <c r="W393" s="58">
        <v>903.78</v>
      </c>
      <c r="X393" s="58">
        <v>9657.0400000000009</v>
      </c>
      <c r="Y393" s="58">
        <v>0</v>
      </c>
      <c r="Z393" s="58">
        <v>10690.53</v>
      </c>
      <c r="AA393" s="58">
        <v>10267.93</v>
      </c>
      <c r="AB393" s="58">
        <v>13424.88</v>
      </c>
      <c r="AC393" s="58">
        <v>0</v>
      </c>
      <c r="AD393" s="58">
        <v>1636.01</v>
      </c>
      <c r="AE393" s="58">
        <v>10596.38</v>
      </c>
      <c r="AF393" s="58">
        <v>1866.14</v>
      </c>
      <c r="AG393" s="41">
        <f t="shared" si="52"/>
        <v>78871.41</v>
      </c>
      <c r="AI393" s="41">
        <v>-2.0000000004074536E-2</v>
      </c>
    </row>
    <row r="394" spans="1:35" x14ac:dyDescent="0.3">
      <c r="A394" s="2" t="s">
        <v>321</v>
      </c>
      <c r="B394" s="3">
        <v>6005235</v>
      </c>
      <c r="C394" s="1">
        <v>145761</v>
      </c>
      <c r="D394" s="18">
        <v>5</v>
      </c>
      <c r="E394" s="59">
        <v>3.5</v>
      </c>
      <c r="F394" s="18">
        <v>3020</v>
      </c>
      <c r="G394" s="18">
        <v>7310</v>
      </c>
      <c r="H394" s="18">
        <v>5769.12</v>
      </c>
      <c r="I394" s="18">
        <f t="shared" si="46"/>
        <v>16099.119999999999</v>
      </c>
      <c r="J394" s="18">
        <f t="shared" si="47"/>
        <v>4024.7799999999997</v>
      </c>
      <c r="K394" s="18">
        <f t="shared" si="48"/>
        <v>14086.73</v>
      </c>
      <c r="L394" s="17">
        <f t="shared" si="49"/>
        <v>1.9246083577905658E-3</v>
      </c>
      <c r="M394" s="16">
        <f t="shared" si="50"/>
        <v>33680.646261334899</v>
      </c>
      <c r="N394" s="18">
        <f t="shared" si="53"/>
        <v>4024.7799999999997</v>
      </c>
      <c r="O394" s="16">
        <v>8.3683198240239083</v>
      </c>
      <c r="P394" s="16">
        <f t="shared" si="51"/>
        <v>33680.65</v>
      </c>
      <c r="Q394" s="41"/>
      <c r="R394" s="58">
        <v>6318.0700000000052</v>
      </c>
      <c r="S394" s="58">
        <v>2353.09</v>
      </c>
      <c r="T394" s="58">
        <v>1665.97</v>
      </c>
      <c r="U394" s="58">
        <v>0</v>
      </c>
      <c r="V394" s="58">
        <v>3569.17</v>
      </c>
      <c r="W394" s="58">
        <v>216.15</v>
      </c>
      <c r="X394" s="58">
        <v>4265.08</v>
      </c>
      <c r="Y394" s="58">
        <v>0</v>
      </c>
      <c r="Z394" s="58">
        <v>3667.42</v>
      </c>
      <c r="AA394" s="58">
        <v>8194.68</v>
      </c>
      <c r="AB394" s="58">
        <v>0</v>
      </c>
      <c r="AC394" s="58">
        <v>0</v>
      </c>
      <c r="AD394" s="58">
        <v>458.17</v>
      </c>
      <c r="AE394" s="58">
        <v>2972.85</v>
      </c>
      <c r="AF394" s="58">
        <v>0</v>
      </c>
      <c r="AG394" s="41">
        <f t="shared" si="52"/>
        <v>33680.65</v>
      </c>
      <c r="AI394" s="41">
        <v>-9.9999999947613105E-3</v>
      </c>
    </row>
    <row r="395" spans="1:35" x14ac:dyDescent="0.3">
      <c r="A395" s="2" t="s">
        <v>320</v>
      </c>
      <c r="B395" s="3">
        <v>6000640</v>
      </c>
      <c r="C395" s="1">
        <v>145334</v>
      </c>
      <c r="D395" s="18">
        <v>5</v>
      </c>
      <c r="E395" s="59">
        <v>3.5</v>
      </c>
      <c r="F395" s="18">
        <v>6978</v>
      </c>
      <c r="G395" s="18">
        <v>21376</v>
      </c>
      <c r="H395" s="18">
        <v>8181</v>
      </c>
      <c r="I395" s="18">
        <f t="shared" si="46"/>
        <v>36535</v>
      </c>
      <c r="J395" s="18">
        <f t="shared" si="47"/>
        <v>9133.75</v>
      </c>
      <c r="K395" s="18">
        <f t="shared" si="48"/>
        <v>31968.125</v>
      </c>
      <c r="L395" s="17">
        <f t="shared" si="49"/>
        <v>4.3676652110101874E-3</v>
      </c>
      <c r="M395" s="16">
        <f t="shared" si="50"/>
        <v>76434.141192678275</v>
      </c>
      <c r="N395" s="18">
        <f t="shared" si="53"/>
        <v>9133.75</v>
      </c>
      <c r="O395" s="16">
        <v>8.3683198240239083</v>
      </c>
      <c r="P395" s="16">
        <f t="shared" si="51"/>
        <v>76434.14</v>
      </c>
      <c r="Q395" s="41"/>
      <c r="R395" s="58">
        <v>14598.53</v>
      </c>
      <c r="S395" s="58">
        <v>6937.34</v>
      </c>
      <c r="T395" s="58">
        <v>2246.89</v>
      </c>
      <c r="U395" s="58">
        <v>0</v>
      </c>
      <c r="V395" s="58">
        <v>1236.42</v>
      </c>
      <c r="W395" s="58">
        <v>290.8</v>
      </c>
      <c r="X395" s="58">
        <v>6403.86</v>
      </c>
      <c r="Y395" s="58">
        <v>0</v>
      </c>
      <c r="Z395" s="58">
        <v>8062.88</v>
      </c>
      <c r="AA395" s="58">
        <v>11230.29</v>
      </c>
      <c r="AB395" s="58">
        <v>10669.61</v>
      </c>
      <c r="AC395" s="58">
        <v>0</v>
      </c>
      <c r="AD395" s="58">
        <v>968.63</v>
      </c>
      <c r="AE395" s="58">
        <v>10052.44</v>
      </c>
      <c r="AF395" s="58">
        <v>3736.45</v>
      </c>
      <c r="AG395" s="41">
        <f t="shared" si="52"/>
        <v>76434.14</v>
      </c>
      <c r="AI395" s="41">
        <v>0</v>
      </c>
    </row>
    <row r="396" spans="1:35" x14ac:dyDescent="0.3">
      <c r="A396" s="2" t="s">
        <v>319</v>
      </c>
      <c r="B396" s="3">
        <v>6007918</v>
      </c>
      <c r="C396" s="1">
        <v>145424</v>
      </c>
      <c r="D396" s="18">
        <v>5</v>
      </c>
      <c r="E396" s="59">
        <v>3.5</v>
      </c>
      <c r="F396" s="18">
        <v>5681</v>
      </c>
      <c r="G396" s="18">
        <v>43882</v>
      </c>
      <c r="H396" s="18">
        <v>6398</v>
      </c>
      <c r="I396" s="18">
        <f t="shared" si="46"/>
        <v>55961</v>
      </c>
      <c r="J396" s="18">
        <f t="shared" si="47"/>
        <v>13990.25</v>
      </c>
      <c r="K396" s="18">
        <f t="shared" si="48"/>
        <v>48965.875</v>
      </c>
      <c r="L396" s="17">
        <f t="shared" si="49"/>
        <v>6.6899935096028764E-3</v>
      </c>
      <c r="M396" s="16">
        <f t="shared" si="50"/>
        <v>117074.88641805033</v>
      </c>
      <c r="N396" s="18">
        <f t="shared" si="53"/>
        <v>13990.25</v>
      </c>
      <c r="O396" s="16">
        <v>8.3683198240239083</v>
      </c>
      <c r="P396" s="16">
        <f t="shared" si="51"/>
        <v>117074.89</v>
      </c>
      <c r="Q396" s="41"/>
      <c r="R396" s="58">
        <v>11885.099999999991</v>
      </c>
      <c r="S396" s="58">
        <v>4673.71</v>
      </c>
      <c r="T396" s="58">
        <v>2596.27</v>
      </c>
      <c r="U396" s="58">
        <v>0</v>
      </c>
      <c r="V396" s="58">
        <v>98.33</v>
      </c>
      <c r="W396" s="58">
        <v>1083.7</v>
      </c>
      <c r="X396" s="58">
        <v>4933.12</v>
      </c>
      <c r="Y396" s="58">
        <v>0</v>
      </c>
      <c r="Z396" s="58">
        <v>17029.53</v>
      </c>
      <c r="AA396" s="58">
        <v>21184.400000000001</v>
      </c>
      <c r="AB396" s="58">
        <v>15083.9</v>
      </c>
      <c r="AC396" s="58">
        <v>0</v>
      </c>
      <c r="AD396" s="58">
        <v>3949.85</v>
      </c>
      <c r="AE396" s="58">
        <v>23376.9</v>
      </c>
      <c r="AF396" s="58">
        <v>11180.08</v>
      </c>
      <c r="AG396" s="41">
        <f t="shared" si="52"/>
        <v>117074.89</v>
      </c>
      <c r="AI396" s="41">
        <v>-1.0000000009313226E-2</v>
      </c>
    </row>
    <row r="397" spans="1:35" x14ac:dyDescent="0.3">
      <c r="A397" s="57" t="s">
        <v>318</v>
      </c>
      <c r="B397" s="23">
        <v>6005250</v>
      </c>
      <c r="C397" s="22">
        <v>146116</v>
      </c>
      <c r="D397" s="54">
        <v>5</v>
      </c>
      <c r="E397" s="56">
        <v>3.5</v>
      </c>
      <c r="F397" s="54">
        <v>1301</v>
      </c>
      <c r="G397" s="54">
        <v>4025</v>
      </c>
      <c r="H397" s="54">
        <v>77.28</v>
      </c>
      <c r="I397" s="54">
        <f t="shared" si="46"/>
        <v>5403.28</v>
      </c>
      <c r="J397" s="54">
        <f t="shared" si="47"/>
        <v>1350.82</v>
      </c>
      <c r="K397" s="54">
        <f t="shared" si="48"/>
        <v>4727.87</v>
      </c>
      <c r="L397" s="55">
        <f t="shared" si="49"/>
        <v>6.4594821626788351E-4</v>
      </c>
      <c r="M397" s="53">
        <f t="shared" si="50"/>
        <v>11304.093784687962</v>
      </c>
      <c r="N397" s="54">
        <f t="shared" si="53"/>
        <v>1350.82</v>
      </c>
      <c r="O397" s="53">
        <v>8.3683198240239083</v>
      </c>
      <c r="P397" s="53">
        <f t="shared" si="51"/>
        <v>11304.09</v>
      </c>
      <c r="Q397" s="41"/>
      <c r="R397" s="52">
        <v>2721.79</v>
      </c>
      <c r="S397" s="52">
        <v>0</v>
      </c>
      <c r="T397" s="52">
        <v>0</v>
      </c>
      <c r="U397" s="52">
        <v>0</v>
      </c>
      <c r="V397" s="52">
        <v>0</v>
      </c>
      <c r="W397" s="52">
        <v>0</v>
      </c>
      <c r="X397" s="52">
        <v>0</v>
      </c>
      <c r="Y397" s="52">
        <v>161.68</v>
      </c>
      <c r="Z397" s="52">
        <v>5282.5</v>
      </c>
      <c r="AA397" s="52">
        <v>0</v>
      </c>
      <c r="AB397" s="52">
        <v>0</v>
      </c>
      <c r="AC397" s="52">
        <v>0</v>
      </c>
      <c r="AD397" s="52">
        <v>1085.79</v>
      </c>
      <c r="AE397" s="52">
        <v>508.38</v>
      </c>
      <c r="AF397" s="52">
        <v>1543.95</v>
      </c>
      <c r="AG397" s="51">
        <f t="shared" si="52"/>
        <v>11304.089999999998</v>
      </c>
      <c r="AI397" s="41">
        <v>-1.0000000000218279E-2</v>
      </c>
    </row>
    <row r="398" spans="1:35" x14ac:dyDescent="0.3">
      <c r="A398" s="2" t="s">
        <v>317</v>
      </c>
      <c r="B398" s="3">
        <v>6001044</v>
      </c>
      <c r="C398" s="1">
        <v>145897</v>
      </c>
      <c r="D398" s="18">
        <v>3</v>
      </c>
      <c r="E398" s="59">
        <v>1.5</v>
      </c>
      <c r="F398" s="18">
        <v>1602</v>
      </c>
      <c r="G398" s="18">
        <v>15335</v>
      </c>
      <c r="H398" s="18">
        <v>0</v>
      </c>
      <c r="I398" s="18">
        <f t="shared" si="46"/>
        <v>16937</v>
      </c>
      <c r="J398" s="18">
        <f t="shared" si="47"/>
        <v>4234.25</v>
      </c>
      <c r="K398" s="18">
        <f t="shared" si="48"/>
        <v>6351.375</v>
      </c>
      <c r="L398" s="17">
        <f t="shared" si="49"/>
        <v>8.6776060934383318E-4</v>
      </c>
      <c r="M398" s="16">
        <f t="shared" si="50"/>
        <v>15185.810663517081</v>
      </c>
      <c r="N398" s="18">
        <f t="shared" si="53"/>
        <v>4234.25</v>
      </c>
      <c r="O398" s="16">
        <v>3.586422781724528</v>
      </c>
      <c r="P398" s="16">
        <f t="shared" si="51"/>
        <v>15185.81</v>
      </c>
      <c r="Q398" s="41"/>
      <c r="R398" s="58">
        <v>1436.36</v>
      </c>
      <c r="S398" s="58">
        <v>0</v>
      </c>
      <c r="T398" s="58">
        <v>0</v>
      </c>
      <c r="U398" s="58">
        <v>0</v>
      </c>
      <c r="V398" s="58">
        <v>0</v>
      </c>
      <c r="W398" s="58">
        <v>0</v>
      </c>
      <c r="X398" s="58">
        <v>0</v>
      </c>
      <c r="Y398" s="58">
        <v>0</v>
      </c>
      <c r="Z398" s="58">
        <v>62.76</v>
      </c>
      <c r="AA398" s="58">
        <v>84.28</v>
      </c>
      <c r="AB398" s="58">
        <v>0</v>
      </c>
      <c r="AC398" s="58">
        <v>0</v>
      </c>
      <c r="AD398" s="58">
        <v>32.28</v>
      </c>
      <c r="AE398" s="58">
        <v>13487.64</v>
      </c>
      <c r="AF398" s="58">
        <v>82.49</v>
      </c>
      <c r="AG398" s="41">
        <f t="shared" si="52"/>
        <v>15185.81</v>
      </c>
      <c r="AI398" s="41">
        <v>0</v>
      </c>
    </row>
    <row r="399" spans="1:35" x14ac:dyDescent="0.3">
      <c r="A399" s="2" t="s">
        <v>316</v>
      </c>
      <c r="B399" s="3">
        <v>6005284</v>
      </c>
      <c r="C399" s="1">
        <v>145382</v>
      </c>
      <c r="D399" s="18">
        <v>5</v>
      </c>
      <c r="E399" s="59">
        <v>3.5</v>
      </c>
      <c r="F399" s="18">
        <v>10442</v>
      </c>
      <c r="G399" s="18">
        <v>31308</v>
      </c>
      <c r="H399" s="18">
        <v>8829.24</v>
      </c>
      <c r="I399" s="18">
        <f t="shared" si="46"/>
        <v>50579.24</v>
      </c>
      <c r="J399" s="18">
        <f t="shared" si="47"/>
        <v>12644.81</v>
      </c>
      <c r="K399" s="18">
        <f t="shared" si="48"/>
        <v>44256.834999999999</v>
      </c>
      <c r="L399" s="17">
        <f t="shared" si="49"/>
        <v>6.0466179539437493E-3</v>
      </c>
      <c r="M399" s="16">
        <f t="shared" si="50"/>
        <v>105815.81419401561</v>
      </c>
      <c r="N399" s="18">
        <f t="shared" si="53"/>
        <v>12644.81</v>
      </c>
      <c r="O399" s="16">
        <v>8.3683198240239083</v>
      </c>
      <c r="P399" s="16">
        <f t="shared" si="51"/>
        <v>105815.81</v>
      </c>
      <c r="Q399" s="41"/>
      <c r="R399" s="58">
        <v>21845.479999999996</v>
      </c>
      <c r="S399" s="58">
        <v>2423.38</v>
      </c>
      <c r="T399" s="58">
        <v>4493.54</v>
      </c>
      <c r="U399" s="58">
        <v>0</v>
      </c>
      <c r="V399" s="58">
        <v>2804.73</v>
      </c>
      <c r="W399" s="58">
        <v>446.37</v>
      </c>
      <c r="X399" s="58">
        <v>8303.4699999999993</v>
      </c>
      <c r="Y399" s="58">
        <v>0</v>
      </c>
      <c r="Z399" s="58">
        <v>17096.48</v>
      </c>
      <c r="AA399" s="58">
        <v>13228.22</v>
      </c>
      <c r="AB399" s="58">
        <v>3556.54</v>
      </c>
      <c r="AC399" s="58">
        <v>0</v>
      </c>
      <c r="AD399" s="58">
        <v>3320.13</v>
      </c>
      <c r="AE399" s="58">
        <v>20613.259999999998</v>
      </c>
      <c r="AF399" s="58">
        <v>7684.21</v>
      </c>
      <c r="AG399" s="41">
        <f t="shared" si="52"/>
        <v>105815.81</v>
      </c>
      <c r="AI399" s="41">
        <v>-2.0000000004074536E-2</v>
      </c>
    </row>
    <row r="400" spans="1:35" x14ac:dyDescent="0.3">
      <c r="A400" s="2" t="s">
        <v>315</v>
      </c>
      <c r="B400" s="3">
        <v>6014492</v>
      </c>
      <c r="C400" s="1">
        <v>145901</v>
      </c>
      <c r="D400" s="18">
        <v>3</v>
      </c>
      <c r="E400" s="59">
        <v>1.5</v>
      </c>
      <c r="F400" s="18">
        <v>2568</v>
      </c>
      <c r="G400" s="18">
        <v>7381</v>
      </c>
      <c r="H400" s="18">
        <v>6451.2</v>
      </c>
      <c r="I400" s="18">
        <f t="shared" si="46"/>
        <v>16400.2</v>
      </c>
      <c r="J400" s="18">
        <f t="shared" si="47"/>
        <v>4100.05</v>
      </c>
      <c r="K400" s="18">
        <f t="shared" si="48"/>
        <v>6150.0750000000007</v>
      </c>
      <c r="L400" s="17">
        <f t="shared" si="49"/>
        <v>8.4025787006912294E-4</v>
      </c>
      <c r="M400" s="16">
        <f t="shared" si="50"/>
        <v>14704.512726209652</v>
      </c>
      <c r="N400" s="18">
        <f t="shared" si="53"/>
        <v>4100.05</v>
      </c>
      <c r="O400" s="16">
        <v>3.586422781724528</v>
      </c>
      <c r="P400" s="16">
        <f t="shared" si="51"/>
        <v>14704.51</v>
      </c>
      <c r="Q400" s="41"/>
      <c r="R400" s="58">
        <v>2302.4700000000016</v>
      </c>
      <c r="S400" s="58">
        <v>1408.39</v>
      </c>
      <c r="T400" s="58">
        <v>2039.53</v>
      </c>
      <c r="U400" s="58">
        <v>0</v>
      </c>
      <c r="V400" s="58">
        <v>549.79999999999995</v>
      </c>
      <c r="W400" s="58">
        <v>346.45</v>
      </c>
      <c r="X400" s="58">
        <v>1416.67</v>
      </c>
      <c r="Y400" s="58">
        <v>23.35</v>
      </c>
      <c r="Z400" s="58">
        <v>1431.88</v>
      </c>
      <c r="AA400" s="58">
        <v>3583.73</v>
      </c>
      <c r="AB400" s="58">
        <v>755.84</v>
      </c>
      <c r="AC400" s="58">
        <v>0</v>
      </c>
      <c r="AD400" s="58">
        <v>302.16000000000003</v>
      </c>
      <c r="AE400" s="58">
        <v>544.24</v>
      </c>
      <c r="AF400" s="58">
        <v>0</v>
      </c>
      <c r="AG400" s="41">
        <f t="shared" si="52"/>
        <v>14704.51</v>
      </c>
      <c r="AI400" s="41">
        <v>-9.9999999983992893E-3</v>
      </c>
    </row>
    <row r="401" spans="1:35" x14ac:dyDescent="0.3">
      <c r="A401" s="2" t="s">
        <v>314</v>
      </c>
      <c r="B401" s="3">
        <v>6005292</v>
      </c>
      <c r="C401" s="1">
        <v>146114</v>
      </c>
      <c r="D401" s="18">
        <v>1</v>
      </c>
      <c r="E401" s="59">
        <v>0</v>
      </c>
      <c r="F401" s="18">
        <v>2512</v>
      </c>
      <c r="G401" s="18">
        <v>6653</v>
      </c>
      <c r="H401" s="18">
        <v>0</v>
      </c>
      <c r="I401" s="18">
        <f t="shared" si="46"/>
        <v>9165</v>
      </c>
      <c r="J401" s="18">
        <f t="shared" si="47"/>
        <v>2291.25</v>
      </c>
      <c r="K401" s="18">
        <f t="shared" si="48"/>
        <v>0</v>
      </c>
      <c r="L401" s="17">
        <f t="shared" si="49"/>
        <v>0</v>
      </c>
      <c r="M401" s="16">
        <f t="shared" si="50"/>
        <v>0</v>
      </c>
      <c r="N401" s="18">
        <f t="shared" si="53"/>
        <v>2291.25</v>
      </c>
      <c r="O401" s="16">
        <v>0</v>
      </c>
      <c r="P401" s="16">
        <f t="shared" si="51"/>
        <v>0</v>
      </c>
      <c r="Q401" s="41"/>
      <c r="R401" s="58">
        <v>0</v>
      </c>
      <c r="S401" s="58">
        <v>0</v>
      </c>
      <c r="T401" s="58">
        <v>0</v>
      </c>
      <c r="U401" s="58">
        <v>0</v>
      </c>
      <c r="V401" s="58">
        <v>0</v>
      </c>
      <c r="W401" s="58">
        <v>0</v>
      </c>
      <c r="X401" s="58">
        <v>0</v>
      </c>
      <c r="Y401" s="58">
        <v>0</v>
      </c>
      <c r="Z401" s="58">
        <v>0</v>
      </c>
      <c r="AA401" s="58">
        <v>0</v>
      </c>
      <c r="AB401" s="58">
        <v>0</v>
      </c>
      <c r="AC401" s="58">
        <v>0</v>
      </c>
      <c r="AD401" s="58">
        <v>0</v>
      </c>
      <c r="AE401" s="58">
        <v>0</v>
      </c>
      <c r="AF401" s="58">
        <v>0</v>
      </c>
      <c r="AG401" s="41">
        <f t="shared" si="52"/>
        <v>0</v>
      </c>
      <c r="AI401" s="41">
        <v>0</v>
      </c>
    </row>
    <row r="402" spans="1:35" x14ac:dyDescent="0.3">
      <c r="A402" s="57" t="s">
        <v>313</v>
      </c>
      <c r="B402" s="23">
        <v>6005300</v>
      </c>
      <c r="C402" s="22">
        <v>146026</v>
      </c>
      <c r="D402" s="54">
        <v>2</v>
      </c>
      <c r="E402" s="56">
        <v>0.75</v>
      </c>
      <c r="F402" s="54">
        <v>7239</v>
      </c>
      <c r="G402" s="54">
        <v>12265</v>
      </c>
      <c r="H402" s="54">
        <v>4019.4</v>
      </c>
      <c r="I402" s="54">
        <f t="shared" ref="I402:I465" si="54">SUM(F402:H402)</f>
        <v>23523.4</v>
      </c>
      <c r="J402" s="54">
        <f t="shared" ref="J402:J465" si="55">I402/4</f>
        <v>5880.85</v>
      </c>
      <c r="K402" s="54">
        <f t="shared" ref="K402:K465" si="56">J402*E402</f>
        <v>4410.6375000000007</v>
      </c>
      <c r="L402" s="55">
        <f t="shared" ref="L402:L465" si="57">K402/$K$674</f>
        <v>6.0260612616870547E-4</v>
      </c>
      <c r="M402" s="53">
        <f t="shared" ref="M402:M465" si="58">$M$15*L402</f>
        <v>10545.607207952346</v>
      </c>
      <c r="N402" s="54">
        <f t="shared" si="53"/>
        <v>5880.85</v>
      </c>
      <c r="O402" s="53">
        <v>1.7932113908622638</v>
      </c>
      <c r="P402" s="53">
        <f t="shared" ref="P402:P465" si="59">ROUND(N402*O402,2)</f>
        <v>10545.61</v>
      </c>
      <c r="Q402" s="41"/>
      <c r="R402" s="52">
        <v>3245.27</v>
      </c>
      <c r="S402" s="52">
        <v>0</v>
      </c>
      <c r="T402" s="52">
        <v>0</v>
      </c>
      <c r="U402" s="52">
        <v>0</v>
      </c>
      <c r="V402" s="52">
        <v>0</v>
      </c>
      <c r="W402" s="52">
        <v>0</v>
      </c>
      <c r="X402" s="52">
        <v>0</v>
      </c>
      <c r="Y402" s="52">
        <v>1801.91</v>
      </c>
      <c r="Z402" s="52">
        <v>982.23</v>
      </c>
      <c r="AA402" s="52">
        <v>3018.42</v>
      </c>
      <c r="AB402" s="52">
        <v>0</v>
      </c>
      <c r="AC402" s="52">
        <v>0</v>
      </c>
      <c r="AD402" s="52">
        <v>254.64</v>
      </c>
      <c r="AE402" s="52">
        <v>871.5</v>
      </c>
      <c r="AF402" s="52">
        <v>371.64</v>
      </c>
      <c r="AG402" s="51">
        <f t="shared" ref="AG402:AG465" si="60">SUM(R402:AF402)</f>
        <v>10545.609999999999</v>
      </c>
      <c r="AI402" s="41">
        <v>0</v>
      </c>
    </row>
    <row r="403" spans="1:35" x14ac:dyDescent="0.3">
      <c r="A403" s="2" t="s">
        <v>312</v>
      </c>
      <c r="B403" s="3">
        <v>6005359</v>
      </c>
      <c r="C403" s="1">
        <v>145344</v>
      </c>
      <c r="D403" s="18">
        <v>0</v>
      </c>
      <c r="E403" s="59">
        <v>0</v>
      </c>
      <c r="F403" s="18">
        <v>698</v>
      </c>
      <c r="G403" s="18">
        <v>671</v>
      </c>
      <c r="H403" s="18">
        <v>306.60000000000002</v>
      </c>
      <c r="I403" s="18">
        <f t="shared" si="54"/>
        <v>1675.6</v>
      </c>
      <c r="J403" s="18">
        <f t="shared" si="55"/>
        <v>418.9</v>
      </c>
      <c r="K403" s="18">
        <f t="shared" si="56"/>
        <v>0</v>
      </c>
      <c r="L403" s="17">
        <f t="shared" si="57"/>
        <v>0</v>
      </c>
      <c r="M403" s="16">
        <f t="shared" si="58"/>
        <v>0</v>
      </c>
      <c r="N403" s="18">
        <f t="shared" si="53"/>
        <v>418.9</v>
      </c>
      <c r="O403" s="16">
        <v>0</v>
      </c>
      <c r="P403" s="16">
        <f t="shared" si="59"/>
        <v>0</v>
      </c>
      <c r="Q403" s="41"/>
      <c r="R403" s="58">
        <v>0</v>
      </c>
      <c r="S403" s="58">
        <v>0</v>
      </c>
      <c r="T403" s="58">
        <v>0</v>
      </c>
      <c r="U403" s="58">
        <v>0</v>
      </c>
      <c r="V403" s="58">
        <v>0</v>
      </c>
      <c r="W403" s="58">
        <v>0</v>
      </c>
      <c r="X403" s="58">
        <v>0</v>
      </c>
      <c r="Y403" s="58">
        <v>0</v>
      </c>
      <c r="Z403" s="58">
        <v>0</v>
      </c>
      <c r="AA403" s="58">
        <v>0</v>
      </c>
      <c r="AB403" s="58">
        <v>0</v>
      </c>
      <c r="AC403" s="58">
        <v>0</v>
      </c>
      <c r="AD403" s="58">
        <v>0</v>
      </c>
      <c r="AE403" s="58">
        <v>0</v>
      </c>
      <c r="AF403" s="58">
        <v>0</v>
      </c>
      <c r="AG403" s="41">
        <f t="shared" si="60"/>
        <v>0</v>
      </c>
      <c r="AI403" s="41">
        <v>0</v>
      </c>
    </row>
    <row r="404" spans="1:35" x14ac:dyDescent="0.3">
      <c r="A404" s="2" t="s">
        <v>311</v>
      </c>
      <c r="B404" s="3">
        <v>6005490</v>
      </c>
      <c r="C404" s="1">
        <v>145719</v>
      </c>
      <c r="D404" s="18">
        <v>2</v>
      </c>
      <c r="E404" s="59">
        <v>0.75</v>
      </c>
      <c r="F404" s="18">
        <v>4344</v>
      </c>
      <c r="G404" s="18">
        <v>12624</v>
      </c>
      <c r="H404" s="18">
        <v>3774.12</v>
      </c>
      <c r="I404" s="18">
        <f t="shared" si="54"/>
        <v>20742.12</v>
      </c>
      <c r="J404" s="18">
        <f t="shared" si="55"/>
        <v>5185.53</v>
      </c>
      <c r="K404" s="18">
        <f t="shared" si="56"/>
        <v>3889.1475</v>
      </c>
      <c r="L404" s="17">
        <f t="shared" si="57"/>
        <v>5.3135722649474255E-4</v>
      </c>
      <c r="M404" s="16">
        <f t="shared" si="58"/>
        <v>9298.7514636579945</v>
      </c>
      <c r="N404" s="18">
        <f t="shared" si="53"/>
        <v>5185.53</v>
      </c>
      <c r="O404" s="16">
        <v>1.7932113908622638</v>
      </c>
      <c r="P404" s="16">
        <f t="shared" si="59"/>
        <v>9298.75</v>
      </c>
      <c r="Q404" s="41"/>
      <c r="R404" s="58">
        <v>1947.43</v>
      </c>
      <c r="S404" s="58">
        <v>0</v>
      </c>
      <c r="T404" s="58">
        <v>0</v>
      </c>
      <c r="U404" s="58">
        <v>0</v>
      </c>
      <c r="V404" s="58">
        <v>0</v>
      </c>
      <c r="W404" s="58">
        <v>0</v>
      </c>
      <c r="X404" s="58">
        <v>0</v>
      </c>
      <c r="Y404" s="58">
        <v>1691.95</v>
      </c>
      <c r="Z404" s="58">
        <v>1104.6199999999999</v>
      </c>
      <c r="AA404" s="58">
        <v>2497.4899999999998</v>
      </c>
      <c r="AB404" s="58">
        <v>0</v>
      </c>
      <c r="AC404" s="58">
        <v>0</v>
      </c>
      <c r="AD404" s="58">
        <v>248.36</v>
      </c>
      <c r="AE404" s="58">
        <v>1327.42</v>
      </c>
      <c r="AF404" s="58">
        <v>481.48</v>
      </c>
      <c r="AG404" s="41">
        <f t="shared" si="60"/>
        <v>9298.75</v>
      </c>
      <c r="AI404" s="41">
        <v>0</v>
      </c>
    </row>
    <row r="405" spans="1:35" x14ac:dyDescent="0.3">
      <c r="A405" s="2" t="s">
        <v>310</v>
      </c>
      <c r="B405" s="3">
        <v>6009005</v>
      </c>
      <c r="C405" s="1">
        <v>146189</v>
      </c>
      <c r="D405" s="18">
        <v>3</v>
      </c>
      <c r="E405" s="59">
        <v>1.5</v>
      </c>
      <c r="F405" s="18">
        <v>2937</v>
      </c>
      <c r="G405" s="18">
        <v>4765</v>
      </c>
      <c r="H405" s="18">
        <v>5101</v>
      </c>
      <c r="I405" s="18">
        <f t="shared" si="54"/>
        <v>12803</v>
      </c>
      <c r="J405" s="18">
        <f t="shared" si="55"/>
        <v>3200.75</v>
      </c>
      <c r="K405" s="18">
        <f t="shared" si="56"/>
        <v>4801.125</v>
      </c>
      <c r="L405" s="17">
        <f t="shared" si="57"/>
        <v>6.559567267774161E-4</v>
      </c>
      <c r="M405" s="16">
        <f t="shared" si="58"/>
        <v>11479.242718604783</v>
      </c>
      <c r="N405" s="18">
        <f t="shared" si="53"/>
        <v>3200.75</v>
      </c>
      <c r="O405" s="16">
        <v>3.586422781724528</v>
      </c>
      <c r="P405" s="16">
        <f t="shared" si="59"/>
        <v>11479.24</v>
      </c>
      <c r="Q405" s="41"/>
      <c r="R405" s="58">
        <v>2633.33</v>
      </c>
      <c r="S405" s="58">
        <v>0</v>
      </c>
      <c r="T405" s="58">
        <v>4355.71</v>
      </c>
      <c r="U405" s="58">
        <v>0</v>
      </c>
      <c r="V405" s="58">
        <v>217.88</v>
      </c>
      <c r="W405" s="58">
        <v>0</v>
      </c>
      <c r="X405" s="58">
        <v>0</v>
      </c>
      <c r="Y405" s="58">
        <v>0</v>
      </c>
      <c r="Z405" s="58">
        <v>1332.36</v>
      </c>
      <c r="AA405" s="58">
        <v>1856.87</v>
      </c>
      <c r="AB405" s="58">
        <v>0</v>
      </c>
      <c r="AC405" s="58">
        <v>0</v>
      </c>
      <c r="AD405" s="58">
        <v>273.45999999999998</v>
      </c>
      <c r="AE405" s="58">
        <v>809.63</v>
      </c>
      <c r="AF405" s="58">
        <v>0</v>
      </c>
      <c r="AG405" s="41">
        <f t="shared" si="60"/>
        <v>11479.24</v>
      </c>
      <c r="AI405" s="41">
        <v>0</v>
      </c>
    </row>
    <row r="406" spans="1:35" x14ac:dyDescent="0.3">
      <c r="A406" s="2" t="s">
        <v>309</v>
      </c>
      <c r="B406" s="3">
        <v>6005563</v>
      </c>
      <c r="C406" s="1">
        <v>146185</v>
      </c>
      <c r="D406" s="18">
        <v>5</v>
      </c>
      <c r="E406" s="59">
        <v>3.5</v>
      </c>
      <c r="F406" s="18">
        <v>793</v>
      </c>
      <c r="G406" s="18">
        <v>12963</v>
      </c>
      <c r="H406" s="18">
        <v>1122</v>
      </c>
      <c r="I406" s="18">
        <f t="shared" si="54"/>
        <v>14878</v>
      </c>
      <c r="J406" s="18">
        <f t="shared" si="55"/>
        <v>3719.5</v>
      </c>
      <c r="K406" s="18">
        <f t="shared" si="56"/>
        <v>13018.25</v>
      </c>
      <c r="L406" s="17">
        <f t="shared" si="57"/>
        <v>1.7786266048832506E-3</v>
      </c>
      <c r="M406" s="16">
        <f t="shared" si="58"/>
        <v>31125.965585456885</v>
      </c>
      <c r="N406" s="18">
        <f t="shared" si="53"/>
        <v>3719.5</v>
      </c>
      <c r="O406" s="16">
        <v>8.3683198240239083</v>
      </c>
      <c r="P406" s="16">
        <f t="shared" si="59"/>
        <v>31125.97</v>
      </c>
      <c r="Q406" s="41"/>
      <c r="R406" s="58">
        <v>1659.02</v>
      </c>
      <c r="S406" s="58">
        <v>1228.05</v>
      </c>
      <c r="T406" s="58">
        <v>732.23</v>
      </c>
      <c r="U406" s="58">
        <v>0</v>
      </c>
      <c r="V406" s="58">
        <v>0</v>
      </c>
      <c r="W406" s="58">
        <v>0</v>
      </c>
      <c r="X406" s="58">
        <v>387.03</v>
      </c>
      <c r="Y406" s="58">
        <v>0</v>
      </c>
      <c r="Z406" s="58">
        <v>635.99</v>
      </c>
      <c r="AA406" s="58">
        <v>22709.53</v>
      </c>
      <c r="AB406" s="58">
        <v>0</v>
      </c>
      <c r="AC406" s="58">
        <v>0</v>
      </c>
      <c r="AD406" s="58">
        <v>127.62</v>
      </c>
      <c r="AE406" s="58">
        <v>3646.5</v>
      </c>
      <c r="AF406" s="58">
        <v>0</v>
      </c>
      <c r="AG406" s="41">
        <f t="shared" si="60"/>
        <v>31125.969999999998</v>
      </c>
      <c r="AI406" s="41">
        <v>0</v>
      </c>
    </row>
    <row r="407" spans="1:35" x14ac:dyDescent="0.3">
      <c r="A407" s="57" t="s">
        <v>308</v>
      </c>
      <c r="B407" s="23">
        <v>6007140</v>
      </c>
      <c r="C407" s="22">
        <v>146018</v>
      </c>
      <c r="D407" s="54">
        <v>2</v>
      </c>
      <c r="E407" s="56">
        <v>0.75</v>
      </c>
      <c r="F407" s="54">
        <v>1476</v>
      </c>
      <c r="G407" s="54">
        <v>24113</v>
      </c>
      <c r="H407" s="54">
        <v>1810.2</v>
      </c>
      <c r="I407" s="54">
        <f t="shared" si="54"/>
        <v>27399.200000000001</v>
      </c>
      <c r="J407" s="54">
        <f t="shared" si="55"/>
        <v>6849.8</v>
      </c>
      <c r="K407" s="54">
        <f t="shared" si="56"/>
        <v>5137.3500000000004</v>
      </c>
      <c r="L407" s="55">
        <f t="shared" si="57"/>
        <v>7.018936791501906E-4</v>
      </c>
      <c r="M407" s="53">
        <f t="shared" si="58"/>
        <v>12283.139385128336</v>
      </c>
      <c r="N407" s="54">
        <f t="shared" si="53"/>
        <v>6849.8</v>
      </c>
      <c r="O407" s="53">
        <v>1.7932113908622638</v>
      </c>
      <c r="P407" s="53">
        <f t="shared" si="59"/>
        <v>12283.14</v>
      </c>
      <c r="Q407" s="41"/>
      <c r="R407" s="52">
        <v>661.67999999999961</v>
      </c>
      <c r="S407" s="52">
        <v>126.53</v>
      </c>
      <c r="T407" s="52">
        <v>138.96</v>
      </c>
      <c r="U407" s="52">
        <v>0</v>
      </c>
      <c r="V407" s="52">
        <v>213.52</v>
      </c>
      <c r="W407" s="52">
        <v>34.64</v>
      </c>
      <c r="X407" s="52">
        <v>297.87</v>
      </c>
      <c r="Y407" s="52">
        <v>0</v>
      </c>
      <c r="Z407" s="52">
        <v>677.39</v>
      </c>
      <c r="AA407" s="52">
        <v>3382.89</v>
      </c>
      <c r="AB407" s="52">
        <v>663.49</v>
      </c>
      <c r="AC407" s="52">
        <v>0</v>
      </c>
      <c r="AD407" s="52">
        <v>121.94</v>
      </c>
      <c r="AE407" s="52">
        <v>5500.68</v>
      </c>
      <c r="AF407" s="52">
        <v>463.55</v>
      </c>
      <c r="AG407" s="51">
        <f t="shared" si="60"/>
        <v>12283.14</v>
      </c>
      <c r="AI407" s="41">
        <v>-2.0000000000436557E-2</v>
      </c>
    </row>
    <row r="408" spans="1:35" x14ac:dyDescent="0.3">
      <c r="A408" s="2" t="s">
        <v>307</v>
      </c>
      <c r="B408" s="3">
        <v>6011597</v>
      </c>
      <c r="C408" s="1">
        <v>145600</v>
      </c>
      <c r="D408" s="18">
        <v>3</v>
      </c>
      <c r="E408" s="59">
        <v>1.5</v>
      </c>
      <c r="F408" s="18">
        <v>3233</v>
      </c>
      <c r="G408" s="18">
        <v>9033</v>
      </c>
      <c r="H408" s="18">
        <v>439.32</v>
      </c>
      <c r="I408" s="18">
        <f t="shared" si="54"/>
        <v>12705.32</v>
      </c>
      <c r="J408" s="18">
        <f t="shared" si="55"/>
        <v>3176.33</v>
      </c>
      <c r="K408" s="18">
        <f t="shared" si="56"/>
        <v>4764.4949999999999</v>
      </c>
      <c r="L408" s="17">
        <f t="shared" si="57"/>
        <v>6.5095212995857537E-4</v>
      </c>
      <c r="M408" s="16">
        <f t="shared" si="58"/>
        <v>11391.66227427507</v>
      </c>
      <c r="N408" s="18">
        <f t="shared" si="53"/>
        <v>3176.33</v>
      </c>
      <c r="O408" s="16">
        <v>3.586422781724528</v>
      </c>
      <c r="P408" s="16">
        <f t="shared" si="59"/>
        <v>11391.66</v>
      </c>
      <c r="Q408" s="41"/>
      <c r="R408" s="58">
        <v>2898.72</v>
      </c>
      <c r="S408" s="58">
        <v>0</v>
      </c>
      <c r="T408" s="58">
        <v>0</v>
      </c>
      <c r="U408" s="58">
        <v>0</v>
      </c>
      <c r="V408" s="58">
        <v>0</v>
      </c>
      <c r="W408" s="58">
        <v>0</v>
      </c>
      <c r="X408" s="58">
        <v>0</v>
      </c>
      <c r="Y408" s="58">
        <v>393.9</v>
      </c>
      <c r="Z408" s="58">
        <v>1134.21</v>
      </c>
      <c r="AA408" s="58">
        <v>1338.63</v>
      </c>
      <c r="AB408" s="58">
        <v>0</v>
      </c>
      <c r="AC408" s="58">
        <v>0</v>
      </c>
      <c r="AD408" s="58">
        <v>242.08</v>
      </c>
      <c r="AE408" s="58">
        <v>378.37</v>
      </c>
      <c r="AF408" s="58">
        <v>5005.75</v>
      </c>
      <c r="AG408" s="41">
        <f t="shared" si="60"/>
        <v>11391.66</v>
      </c>
      <c r="AI408" s="41">
        <v>-1.0000000000218279E-2</v>
      </c>
    </row>
    <row r="409" spans="1:35" x14ac:dyDescent="0.3">
      <c r="A409" s="2" t="s">
        <v>306</v>
      </c>
      <c r="B409" s="3">
        <v>6000244</v>
      </c>
      <c r="C409" s="1">
        <v>145031</v>
      </c>
      <c r="D409" s="18">
        <v>2</v>
      </c>
      <c r="E409" s="59">
        <v>0.75</v>
      </c>
      <c r="F409" s="18">
        <v>4344</v>
      </c>
      <c r="G409" s="18">
        <v>8921</v>
      </c>
      <c r="H409" s="18">
        <v>6823.32</v>
      </c>
      <c r="I409" s="18">
        <f t="shared" si="54"/>
        <v>20088.32</v>
      </c>
      <c r="J409" s="18">
        <f t="shared" si="55"/>
        <v>5022.08</v>
      </c>
      <c r="K409" s="18">
        <f t="shared" si="56"/>
        <v>3766.56</v>
      </c>
      <c r="L409" s="17">
        <f t="shared" si="57"/>
        <v>5.1460863210408896E-4</v>
      </c>
      <c r="M409" s="16">
        <f t="shared" si="58"/>
        <v>9005.6510618215561</v>
      </c>
      <c r="N409" s="18">
        <f t="shared" si="53"/>
        <v>5022.08</v>
      </c>
      <c r="O409" s="16">
        <v>1.7932113908622638</v>
      </c>
      <c r="P409" s="16">
        <f t="shared" si="59"/>
        <v>9005.65</v>
      </c>
      <c r="Q409" s="41"/>
      <c r="R409" s="58">
        <v>1947.43</v>
      </c>
      <c r="S409" s="58">
        <v>0</v>
      </c>
      <c r="T409" s="58">
        <v>0</v>
      </c>
      <c r="U409" s="58">
        <v>0</v>
      </c>
      <c r="V409" s="58">
        <v>0</v>
      </c>
      <c r="W409" s="58">
        <v>0</v>
      </c>
      <c r="X409" s="58">
        <v>0</v>
      </c>
      <c r="Y409" s="58">
        <v>3058.91</v>
      </c>
      <c r="Z409" s="58">
        <v>272.57</v>
      </c>
      <c r="AA409" s="58">
        <v>1353.43</v>
      </c>
      <c r="AB409" s="58">
        <v>0</v>
      </c>
      <c r="AC409" s="58">
        <v>0</v>
      </c>
      <c r="AD409" s="58">
        <v>27.35</v>
      </c>
      <c r="AE409" s="58">
        <v>489.99</v>
      </c>
      <c r="AF409" s="58">
        <v>1855.97</v>
      </c>
      <c r="AG409" s="41">
        <f t="shared" si="60"/>
        <v>9005.65</v>
      </c>
      <c r="AI409" s="41">
        <v>0</v>
      </c>
    </row>
    <row r="410" spans="1:35" x14ac:dyDescent="0.3">
      <c r="A410" s="2" t="s">
        <v>305</v>
      </c>
      <c r="B410" s="3">
        <v>6005938</v>
      </c>
      <c r="C410" s="1">
        <v>145965</v>
      </c>
      <c r="D410" s="18">
        <v>4</v>
      </c>
      <c r="E410" s="59">
        <v>2.5</v>
      </c>
      <c r="F410" s="18">
        <v>3364</v>
      </c>
      <c r="G410" s="18">
        <v>12650</v>
      </c>
      <c r="H410" s="18">
        <v>979.44</v>
      </c>
      <c r="I410" s="18">
        <f t="shared" si="54"/>
        <v>16993.439999999999</v>
      </c>
      <c r="J410" s="18">
        <f t="shared" si="55"/>
        <v>4248.3599999999997</v>
      </c>
      <c r="K410" s="18">
        <f t="shared" si="56"/>
        <v>10620.9</v>
      </c>
      <c r="L410" s="17">
        <f t="shared" si="57"/>
        <v>1.4510871513302107E-3</v>
      </c>
      <c r="M410" s="16">
        <f t="shared" si="58"/>
        <v>25394.025148278688</v>
      </c>
      <c r="N410" s="18">
        <f t="shared" si="53"/>
        <v>4248.3599999999997</v>
      </c>
      <c r="O410" s="16">
        <v>5.9773713028742117</v>
      </c>
      <c r="P410" s="16">
        <f t="shared" si="59"/>
        <v>25394.03</v>
      </c>
      <c r="Q410" s="41"/>
      <c r="R410" s="58">
        <v>5026.97</v>
      </c>
      <c r="S410" s="58">
        <v>0</v>
      </c>
      <c r="T410" s="58">
        <v>0</v>
      </c>
      <c r="U410" s="58">
        <v>0</v>
      </c>
      <c r="V410" s="58">
        <v>0</v>
      </c>
      <c r="W410" s="58">
        <v>0</v>
      </c>
      <c r="X410" s="58">
        <v>0</v>
      </c>
      <c r="Y410" s="58">
        <v>1463.62</v>
      </c>
      <c r="Z410" s="58">
        <v>11935.32</v>
      </c>
      <c r="AA410" s="58">
        <v>1555.61</v>
      </c>
      <c r="AB410" s="58">
        <v>0</v>
      </c>
      <c r="AC410" s="58">
        <v>0</v>
      </c>
      <c r="AD410" s="58">
        <v>2138.4</v>
      </c>
      <c r="AE410" s="58">
        <v>2848.22</v>
      </c>
      <c r="AF410" s="58">
        <v>425.89</v>
      </c>
      <c r="AG410" s="41">
        <f t="shared" si="60"/>
        <v>25394.030000000002</v>
      </c>
      <c r="AI410" s="41">
        <v>0</v>
      </c>
    </row>
    <row r="411" spans="1:35" x14ac:dyDescent="0.3">
      <c r="A411" s="2" t="s">
        <v>304</v>
      </c>
      <c r="B411" s="3">
        <v>6006282</v>
      </c>
      <c r="C411" s="1">
        <v>146003</v>
      </c>
      <c r="D411" s="18">
        <v>1</v>
      </c>
      <c r="E411" s="59">
        <v>0</v>
      </c>
      <c r="F411" s="18">
        <v>4975</v>
      </c>
      <c r="G411" s="18">
        <v>35312</v>
      </c>
      <c r="H411" s="18">
        <v>450.24</v>
      </c>
      <c r="I411" s="18">
        <f t="shared" si="54"/>
        <v>40737.24</v>
      </c>
      <c r="J411" s="18">
        <f t="shared" si="55"/>
        <v>10184.31</v>
      </c>
      <c r="K411" s="18">
        <f t="shared" si="56"/>
        <v>0</v>
      </c>
      <c r="L411" s="17">
        <f t="shared" si="57"/>
        <v>0</v>
      </c>
      <c r="M411" s="16">
        <f t="shared" si="58"/>
        <v>0</v>
      </c>
      <c r="N411" s="18">
        <f t="shared" si="53"/>
        <v>10184.31</v>
      </c>
      <c r="O411" s="16">
        <v>0</v>
      </c>
      <c r="P411" s="16">
        <f t="shared" si="59"/>
        <v>0</v>
      </c>
      <c r="Q411" s="41"/>
      <c r="R411" s="58">
        <v>0</v>
      </c>
      <c r="S411" s="58">
        <v>0</v>
      </c>
      <c r="T411" s="58">
        <v>0</v>
      </c>
      <c r="U411" s="58">
        <v>0</v>
      </c>
      <c r="V411" s="58">
        <v>0</v>
      </c>
      <c r="W411" s="58">
        <v>0</v>
      </c>
      <c r="X411" s="58">
        <v>0</v>
      </c>
      <c r="Y411" s="58">
        <v>0</v>
      </c>
      <c r="Z411" s="58">
        <v>0</v>
      </c>
      <c r="AA411" s="58">
        <v>0</v>
      </c>
      <c r="AB411" s="58">
        <v>0</v>
      </c>
      <c r="AC411" s="58">
        <v>0</v>
      </c>
      <c r="AD411" s="58">
        <v>0</v>
      </c>
      <c r="AE411" s="58">
        <v>0</v>
      </c>
      <c r="AF411" s="58">
        <v>0</v>
      </c>
      <c r="AG411" s="41">
        <f t="shared" si="60"/>
        <v>0</v>
      </c>
      <c r="AI411" s="41">
        <v>0</v>
      </c>
    </row>
    <row r="412" spans="1:35" x14ac:dyDescent="0.3">
      <c r="A412" s="57" t="s">
        <v>303</v>
      </c>
      <c r="B412" s="23">
        <v>6005722</v>
      </c>
      <c r="C412" s="22">
        <v>145431</v>
      </c>
      <c r="D412" s="54">
        <v>4</v>
      </c>
      <c r="E412" s="56">
        <v>2.5</v>
      </c>
      <c r="F412" s="54">
        <v>3583</v>
      </c>
      <c r="G412" s="54">
        <v>12426</v>
      </c>
      <c r="H412" s="54">
        <v>1106.28</v>
      </c>
      <c r="I412" s="54">
        <f t="shared" si="54"/>
        <v>17115.28</v>
      </c>
      <c r="J412" s="54">
        <f t="shared" si="55"/>
        <v>4278.82</v>
      </c>
      <c r="K412" s="54">
        <f t="shared" si="56"/>
        <v>10697.05</v>
      </c>
      <c r="L412" s="55">
        <f t="shared" si="57"/>
        <v>1.4614911930379564E-3</v>
      </c>
      <c r="M412" s="53">
        <f t="shared" si="58"/>
        <v>25576.095878164237</v>
      </c>
      <c r="N412" s="54">
        <f t="shared" si="53"/>
        <v>4278.82</v>
      </c>
      <c r="O412" s="53">
        <v>5.9773713028742117</v>
      </c>
      <c r="P412" s="53">
        <f t="shared" si="59"/>
        <v>25576.1</v>
      </c>
      <c r="Q412" s="41"/>
      <c r="R412" s="52">
        <v>5354.2399999999943</v>
      </c>
      <c r="S412" s="52">
        <v>0</v>
      </c>
      <c r="T412" s="52">
        <v>0</v>
      </c>
      <c r="U412" s="52">
        <v>0</v>
      </c>
      <c r="V412" s="52">
        <v>0</v>
      </c>
      <c r="W412" s="52">
        <v>0</v>
      </c>
      <c r="X412" s="52">
        <v>0</v>
      </c>
      <c r="Y412" s="52">
        <v>1653.16</v>
      </c>
      <c r="Z412" s="52">
        <v>3094.78</v>
      </c>
      <c r="AA412" s="52">
        <v>5845.87</v>
      </c>
      <c r="AB412" s="52">
        <v>0</v>
      </c>
      <c r="AC412" s="52">
        <v>0</v>
      </c>
      <c r="AD412" s="52">
        <v>650.04</v>
      </c>
      <c r="AE412" s="52">
        <v>1603.43</v>
      </c>
      <c r="AF412" s="52">
        <v>7374.58</v>
      </c>
      <c r="AG412" s="51">
        <f t="shared" si="60"/>
        <v>25576.1</v>
      </c>
      <c r="AI412" s="41">
        <v>9.9999999947613105E-3</v>
      </c>
    </row>
    <row r="413" spans="1:35" x14ac:dyDescent="0.3">
      <c r="A413" s="2" t="s">
        <v>302</v>
      </c>
      <c r="B413" s="3">
        <v>6016943</v>
      </c>
      <c r="C413" s="1">
        <v>146184</v>
      </c>
      <c r="D413" s="18">
        <v>4</v>
      </c>
      <c r="E413" s="59">
        <v>2.5</v>
      </c>
      <c r="F413" s="18">
        <v>365</v>
      </c>
      <c r="G413" s="18">
        <v>0</v>
      </c>
      <c r="H413" s="18">
        <v>0</v>
      </c>
      <c r="I413" s="18">
        <f t="shared" si="54"/>
        <v>365</v>
      </c>
      <c r="J413" s="18">
        <f t="shared" si="55"/>
        <v>91.25</v>
      </c>
      <c r="K413" s="18">
        <f t="shared" si="56"/>
        <v>228.125</v>
      </c>
      <c r="L413" s="17">
        <f t="shared" si="57"/>
        <v>3.1167721793558396E-5</v>
      </c>
      <c r="M413" s="16">
        <f t="shared" si="58"/>
        <v>545.43513138727189</v>
      </c>
      <c r="N413" s="18">
        <f t="shared" si="53"/>
        <v>91.25</v>
      </c>
      <c r="O413" s="16">
        <v>5.9773713028742117</v>
      </c>
      <c r="P413" s="16">
        <f t="shared" si="59"/>
        <v>545.44000000000005</v>
      </c>
      <c r="Q413" s="41"/>
      <c r="R413" s="58">
        <v>545.44000000000005</v>
      </c>
      <c r="S413" s="58">
        <v>0</v>
      </c>
      <c r="T413" s="58">
        <v>0</v>
      </c>
      <c r="U413" s="58">
        <v>0</v>
      </c>
      <c r="V413" s="58">
        <v>0</v>
      </c>
      <c r="W413" s="58">
        <v>0</v>
      </c>
      <c r="X413" s="58">
        <v>0</v>
      </c>
      <c r="Y413" s="58">
        <v>0</v>
      </c>
      <c r="Z413" s="58">
        <v>0</v>
      </c>
      <c r="AA413" s="58">
        <v>0</v>
      </c>
      <c r="AB413" s="58">
        <v>0</v>
      </c>
      <c r="AC413" s="58">
        <v>0</v>
      </c>
      <c r="AD413" s="58">
        <v>0</v>
      </c>
      <c r="AE413" s="58">
        <v>0</v>
      </c>
      <c r="AF413" s="58">
        <v>0</v>
      </c>
      <c r="AG413" s="41">
        <f t="shared" si="60"/>
        <v>545.44000000000005</v>
      </c>
      <c r="AI413" s="41">
        <v>0</v>
      </c>
    </row>
    <row r="414" spans="1:35" x14ac:dyDescent="0.3">
      <c r="A414" s="2" t="s">
        <v>301</v>
      </c>
      <c r="B414" s="3">
        <v>6005599</v>
      </c>
      <c r="C414" s="1">
        <v>145380</v>
      </c>
      <c r="D414" s="18">
        <v>5</v>
      </c>
      <c r="E414" s="59">
        <v>3.5</v>
      </c>
      <c r="F414" s="18">
        <v>522</v>
      </c>
      <c r="G414" s="18">
        <v>5266</v>
      </c>
      <c r="H414" s="18">
        <v>0</v>
      </c>
      <c r="I414" s="18">
        <f t="shared" si="54"/>
        <v>5788</v>
      </c>
      <c r="J414" s="18">
        <f t="shared" si="55"/>
        <v>1447</v>
      </c>
      <c r="K414" s="18">
        <f t="shared" si="56"/>
        <v>5064.5</v>
      </c>
      <c r="L414" s="17">
        <f t="shared" si="57"/>
        <v>6.9194050202071888E-4</v>
      </c>
      <c r="M414" s="16">
        <f t="shared" si="58"/>
        <v>12108.95878536258</v>
      </c>
      <c r="N414" s="18">
        <f t="shared" si="53"/>
        <v>1447</v>
      </c>
      <c r="O414" s="16">
        <v>8.3683198240239083</v>
      </c>
      <c r="P414" s="16">
        <f t="shared" si="59"/>
        <v>12108.96</v>
      </c>
      <c r="Q414" s="41"/>
      <c r="R414" s="58">
        <v>1092.07</v>
      </c>
      <c r="S414" s="58">
        <v>0</v>
      </c>
      <c r="T414" s="58">
        <v>0</v>
      </c>
      <c r="U414" s="58">
        <v>0</v>
      </c>
      <c r="V414" s="58">
        <v>0</v>
      </c>
      <c r="W414" s="58">
        <v>0</v>
      </c>
      <c r="X414" s="58">
        <v>0</v>
      </c>
      <c r="Y414" s="58">
        <v>0</v>
      </c>
      <c r="Z414" s="58">
        <v>1018.84</v>
      </c>
      <c r="AA414" s="58">
        <v>9422.73</v>
      </c>
      <c r="AB414" s="58">
        <v>0</v>
      </c>
      <c r="AC414" s="58">
        <v>0</v>
      </c>
      <c r="AD414" s="58">
        <v>127.62</v>
      </c>
      <c r="AE414" s="58">
        <v>255.23</v>
      </c>
      <c r="AF414" s="58">
        <v>192.47</v>
      </c>
      <c r="AG414" s="41">
        <f t="shared" si="60"/>
        <v>12108.96</v>
      </c>
      <c r="AI414" s="41">
        <v>0</v>
      </c>
    </row>
    <row r="415" spans="1:35" x14ac:dyDescent="0.3">
      <c r="A415" s="2" t="s">
        <v>300</v>
      </c>
      <c r="B415" s="3">
        <v>6005607</v>
      </c>
      <c r="C415" s="1">
        <v>145739</v>
      </c>
      <c r="D415" s="18">
        <v>4</v>
      </c>
      <c r="E415" s="59">
        <v>2.5</v>
      </c>
      <c r="F415" s="18">
        <v>10269</v>
      </c>
      <c r="G415" s="18">
        <v>12082</v>
      </c>
      <c r="H415" s="18">
        <v>1760</v>
      </c>
      <c r="I415" s="18">
        <f t="shared" si="54"/>
        <v>24111</v>
      </c>
      <c r="J415" s="18">
        <f t="shared" si="55"/>
        <v>6027.75</v>
      </c>
      <c r="K415" s="18">
        <f t="shared" si="56"/>
        <v>15069.375</v>
      </c>
      <c r="L415" s="17">
        <f t="shared" si="57"/>
        <v>2.0588628497657164E-3</v>
      </c>
      <c r="M415" s="16">
        <f t="shared" si="58"/>
        <v>36030.099870900034</v>
      </c>
      <c r="N415" s="18">
        <f t="shared" si="53"/>
        <v>6027.75</v>
      </c>
      <c r="O415" s="16">
        <v>5.9773713028742117</v>
      </c>
      <c r="P415" s="16">
        <f t="shared" si="59"/>
        <v>36030.1</v>
      </c>
      <c r="Q415" s="41"/>
      <c r="R415" s="58">
        <v>15345.390000000003</v>
      </c>
      <c r="S415" s="58">
        <v>999.72</v>
      </c>
      <c r="T415" s="58">
        <v>506.58</v>
      </c>
      <c r="U415" s="58">
        <v>0</v>
      </c>
      <c r="V415" s="58">
        <v>0</v>
      </c>
      <c r="W415" s="58">
        <v>0</v>
      </c>
      <c r="X415" s="58">
        <v>1123.75</v>
      </c>
      <c r="Y415" s="58">
        <v>0</v>
      </c>
      <c r="Z415" s="58">
        <v>2792.93</v>
      </c>
      <c r="AA415" s="58">
        <v>5491.71</v>
      </c>
      <c r="AB415" s="58">
        <v>2080.13</v>
      </c>
      <c r="AC415" s="58">
        <v>0</v>
      </c>
      <c r="AD415" s="58">
        <v>91.15</v>
      </c>
      <c r="AE415" s="58">
        <v>6953.18</v>
      </c>
      <c r="AF415" s="58">
        <v>645.55999999999995</v>
      </c>
      <c r="AG415" s="41">
        <f t="shared" si="60"/>
        <v>36030.100000000006</v>
      </c>
      <c r="AI415" s="41">
        <v>-1.9999999996798579E-2</v>
      </c>
    </row>
    <row r="416" spans="1:35" x14ac:dyDescent="0.3">
      <c r="A416" s="2" t="s">
        <v>299</v>
      </c>
      <c r="B416" s="3">
        <v>6005615</v>
      </c>
      <c r="C416" s="1">
        <v>145768</v>
      </c>
      <c r="D416" s="18">
        <v>3</v>
      </c>
      <c r="E416" s="59">
        <v>1.5</v>
      </c>
      <c r="F416" s="18">
        <v>620</v>
      </c>
      <c r="G416" s="18">
        <v>244</v>
      </c>
      <c r="H416" s="18">
        <v>613.20000000000005</v>
      </c>
      <c r="I416" s="18">
        <f t="shared" si="54"/>
        <v>1477.2</v>
      </c>
      <c r="J416" s="18">
        <f t="shared" si="55"/>
        <v>369.3</v>
      </c>
      <c r="K416" s="18">
        <f t="shared" si="56"/>
        <v>553.95000000000005</v>
      </c>
      <c r="L416" s="17">
        <f t="shared" si="57"/>
        <v>7.5683767616621038E-5</v>
      </c>
      <c r="M416" s="16">
        <f t="shared" si="58"/>
        <v>1324.4659332908682</v>
      </c>
      <c r="N416" s="18">
        <f t="shared" si="53"/>
        <v>369.3</v>
      </c>
      <c r="O416" s="16">
        <v>3.586422781724528</v>
      </c>
      <c r="P416" s="16">
        <f t="shared" si="59"/>
        <v>1324.47</v>
      </c>
      <c r="Q416" s="41"/>
      <c r="R416" s="58">
        <v>555.9</v>
      </c>
      <c r="S416" s="58">
        <v>0</v>
      </c>
      <c r="T416" s="58">
        <v>0</v>
      </c>
      <c r="U416" s="58">
        <v>0</v>
      </c>
      <c r="V416" s="58">
        <v>0</v>
      </c>
      <c r="W416" s="58">
        <v>0</v>
      </c>
      <c r="X416" s="58">
        <v>0</v>
      </c>
      <c r="Y416" s="58">
        <v>549.79999999999995</v>
      </c>
      <c r="Z416" s="58">
        <v>26.9</v>
      </c>
      <c r="AA416" s="58">
        <v>0</v>
      </c>
      <c r="AB416" s="58">
        <v>0</v>
      </c>
      <c r="AC416" s="58">
        <v>0</v>
      </c>
      <c r="AD416" s="58">
        <v>0</v>
      </c>
      <c r="AE416" s="58">
        <v>0</v>
      </c>
      <c r="AF416" s="58">
        <v>191.87</v>
      </c>
      <c r="AG416" s="41">
        <f t="shared" si="60"/>
        <v>1324.4699999999998</v>
      </c>
      <c r="AI416" s="41">
        <v>0</v>
      </c>
    </row>
    <row r="417" spans="1:35" x14ac:dyDescent="0.3">
      <c r="A417" s="57" t="s">
        <v>298</v>
      </c>
      <c r="B417" s="23">
        <v>6005649</v>
      </c>
      <c r="C417" s="22">
        <v>145021</v>
      </c>
      <c r="D417" s="54">
        <v>5</v>
      </c>
      <c r="E417" s="56">
        <v>3.5</v>
      </c>
      <c r="F417" s="54">
        <v>2269</v>
      </c>
      <c r="G417" s="54">
        <v>6836</v>
      </c>
      <c r="H417" s="54">
        <v>22</v>
      </c>
      <c r="I417" s="54">
        <f t="shared" si="54"/>
        <v>9127</v>
      </c>
      <c r="J417" s="54">
        <f t="shared" si="55"/>
        <v>2281.75</v>
      </c>
      <c r="K417" s="54">
        <f t="shared" si="56"/>
        <v>7986.125</v>
      </c>
      <c r="L417" s="55">
        <f t="shared" si="57"/>
        <v>1.0911093576266588E-3</v>
      </c>
      <c r="M417" s="53">
        <f t="shared" si="58"/>
        <v>19094.41375846653</v>
      </c>
      <c r="N417" s="54">
        <f t="shared" si="53"/>
        <v>2281.75</v>
      </c>
      <c r="O417" s="53">
        <v>8.3683198240239083</v>
      </c>
      <c r="P417" s="53">
        <f t="shared" si="59"/>
        <v>19094.41</v>
      </c>
      <c r="Q417" s="41"/>
      <c r="R417" s="52">
        <v>4746.9200000000019</v>
      </c>
      <c r="S417" s="52">
        <v>0</v>
      </c>
      <c r="T417" s="52">
        <v>46.03</v>
      </c>
      <c r="U417" s="52">
        <v>0</v>
      </c>
      <c r="V417" s="52">
        <v>0</v>
      </c>
      <c r="W417" s="52">
        <v>0</v>
      </c>
      <c r="X417" s="52">
        <v>0</v>
      </c>
      <c r="Y417" s="52">
        <v>0</v>
      </c>
      <c r="Z417" s="52">
        <v>3018.87</v>
      </c>
      <c r="AA417" s="52">
        <v>1707.14</v>
      </c>
      <c r="AB417" s="52">
        <v>0</v>
      </c>
      <c r="AC417" s="52">
        <v>0</v>
      </c>
      <c r="AD417" s="52">
        <v>671.56</v>
      </c>
      <c r="AE417" s="52">
        <v>8903.89</v>
      </c>
      <c r="AF417" s="52">
        <v>0</v>
      </c>
      <c r="AG417" s="51">
        <f t="shared" si="60"/>
        <v>19094.41</v>
      </c>
      <c r="AI417" s="41">
        <v>-9.9999999983992893E-3</v>
      </c>
    </row>
    <row r="418" spans="1:35" x14ac:dyDescent="0.3">
      <c r="A418" s="2" t="s">
        <v>297</v>
      </c>
      <c r="B418" s="3">
        <v>6009013</v>
      </c>
      <c r="C418" s="1">
        <v>146191</v>
      </c>
      <c r="D418" s="18">
        <v>4</v>
      </c>
      <c r="E418" s="59">
        <v>2.5</v>
      </c>
      <c r="F418" s="18">
        <v>5141</v>
      </c>
      <c r="G418" s="18">
        <v>33772</v>
      </c>
      <c r="H418" s="18">
        <v>1703</v>
      </c>
      <c r="I418" s="18">
        <f t="shared" si="54"/>
        <v>40616</v>
      </c>
      <c r="J418" s="18">
        <f t="shared" si="55"/>
        <v>10154</v>
      </c>
      <c r="K418" s="18">
        <f t="shared" si="56"/>
        <v>25385</v>
      </c>
      <c r="L418" s="17">
        <f t="shared" si="57"/>
        <v>3.4682416119648429E-3</v>
      </c>
      <c r="M418" s="16">
        <f t="shared" si="58"/>
        <v>60694.228209384753</v>
      </c>
      <c r="N418" s="18">
        <f t="shared" si="53"/>
        <v>10154</v>
      </c>
      <c r="O418" s="16">
        <v>5.9773713028742117</v>
      </c>
      <c r="P418" s="16">
        <f t="shared" si="59"/>
        <v>60694.23</v>
      </c>
      <c r="Q418" s="41"/>
      <c r="R418" s="58">
        <v>7682.409999999998</v>
      </c>
      <c r="S418" s="58">
        <v>1264.21</v>
      </c>
      <c r="T418" s="58">
        <v>268.98</v>
      </c>
      <c r="U418" s="58">
        <v>0</v>
      </c>
      <c r="V418" s="58">
        <v>0</v>
      </c>
      <c r="W418" s="58">
        <v>195.76</v>
      </c>
      <c r="X418" s="58">
        <v>815.91</v>
      </c>
      <c r="Y418" s="58">
        <v>0</v>
      </c>
      <c r="Z418" s="58">
        <v>10128.66</v>
      </c>
      <c r="AA418" s="58">
        <v>12392.59</v>
      </c>
      <c r="AB418" s="58">
        <v>8712.02</v>
      </c>
      <c r="AC418" s="58">
        <v>0</v>
      </c>
      <c r="AD418" s="58">
        <v>1760.34</v>
      </c>
      <c r="AE418" s="58">
        <v>12958.94</v>
      </c>
      <c r="AF418" s="58">
        <v>4514.41</v>
      </c>
      <c r="AG418" s="41">
        <f t="shared" si="60"/>
        <v>60694.229999999996</v>
      </c>
      <c r="AI418" s="41">
        <v>-1.0000000002037268E-2</v>
      </c>
    </row>
    <row r="419" spans="1:35" x14ac:dyDescent="0.3">
      <c r="A419" s="2" t="s">
        <v>296</v>
      </c>
      <c r="B419" s="3">
        <v>6016885</v>
      </c>
      <c r="C419" s="1">
        <v>146171</v>
      </c>
      <c r="D419" s="18">
        <v>1</v>
      </c>
      <c r="E419" s="59">
        <v>0</v>
      </c>
      <c r="F419" s="18">
        <v>2931</v>
      </c>
      <c r="G419" s="18">
        <v>9493</v>
      </c>
      <c r="H419" s="18">
        <v>0</v>
      </c>
      <c r="I419" s="18">
        <f t="shared" si="54"/>
        <v>12424</v>
      </c>
      <c r="J419" s="18">
        <f t="shared" si="55"/>
        <v>3106</v>
      </c>
      <c r="K419" s="18">
        <f t="shared" si="56"/>
        <v>0</v>
      </c>
      <c r="L419" s="17">
        <f t="shared" si="57"/>
        <v>0</v>
      </c>
      <c r="M419" s="16">
        <f t="shared" si="58"/>
        <v>0</v>
      </c>
      <c r="N419" s="18">
        <f t="shared" si="53"/>
        <v>3106</v>
      </c>
      <c r="O419" s="16">
        <v>0</v>
      </c>
      <c r="P419" s="16">
        <f t="shared" si="59"/>
        <v>0</v>
      </c>
      <c r="Q419" s="41"/>
      <c r="R419" s="58">
        <v>0</v>
      </c>
      <c r="S419" s="58">
        <v>0</v>
      </c>
      <c r="T419" s="58">
        <v>0</v>
      </c>
      <c r="U419" s="58">
        <v>0</v>
      </c>
      <c r="V419" s="58">
        <v>0</v>
      </c>
      <c r="W419" s="58">
        <v>0</v>
      </c>
      <c r="X419" s="58">
        <v>0</v>
      </c>
      <c r="Y419" s="58">
        <v>0</v>
      </c>
      <c r="Z419" s="58">
        <v>0</v>
      </c>
      <c r="AA419" s="58">
        <v>0</v>
      </c>
      <c r="AB419" s="58">
        <v>0</v>
      </c>
      <c r="AC419" s="58">
        <v>0</v>
      </c>
      <c r="AD419" s="58">
        <v>0</v>
      </c>
      <c r="AE419" s="58">
        <v>0</v>
      </c>
      <c r="AF419" s="58">
        <v>0</v>
      </c>
      <c r="AG419" s="41">
        <f t="shared" si="60"/>
        <v>0</v>
      </c>
      <c r="AI419" s="41">
        <v>0</v>
      </c>
    </row>
    <row r="420" spans="1:35" x14ac:dyDescent="0.3">
      <c r="A420" s="2" t="s">
        <v>295</v>
      </c>
      <c r="B420" s="3">
        <v>6015879</v>
      </c>
      <c r="C420" s="1">
        <v>146076</v>
      </c>
      <c r="D420" s="18">
        <v>1</v>
      </c>
      <c r="E420" s="59">
        <v>0</v>
      </c>
      <c r="F420" s="18">
        <v>2799</v>
      </c>
      <c r="G420" s="18">
        <v>5824</v>
      </c>
      <c r="H420" s="18">
        <v>7047.6</v>
      </c>
      <c r="I420" s="18">
        <f t="shared" si="54"/>
        <v>15670.6</v>
      </c>
      <c r="J420" s="18">
        <f t="shared" si="55"/>
        <v>3917.65</v>
      </c>
      <c r="K420" s="18">
        <f t="shared" si="56"/>
        <v>0</v>
      </c>
      <c r="L420" s="17">
        <f t="shared" si="57"/>
        <v>0</v>
      </c>
      <c r="M420" s="16">
        <f t="shared" si="58"/>
        <v>0</v>
      </c>
      <c r="N420" s="18">
        <f t="shared" si="53"/>
        <v>3917.65</v>
      </c>
      <c r="O420" s="16">
        <v>0</v>
      </c>
      <c r="P420" s="16">
        <f t="shared" si="59"/>
        <v>0</v>
      </c>
      <c r="Q420" s="41"/>
      <c r="R420" s="58">
        <v>0</v>
      </c>
      <c r="S420" s="58">
        <v>0</v>
      </c>
      <c r="T420" s="58">
        <v>0</v>
      </c>
      <c r="U420" s="58">
        <v>0</v>
      </c>
      <c r="V420" s="58">
        <v>0</v>
      </c>
      <c r="W420" s="58">
        <v>0</v>
      </c>
      <c r="X420" s="58">
        <v>0</v>
      </c>
      <c r="Y420" s="58">
        <v>0</v>
      </c>
      <c r="Z420" s="58">
        <v>0</v>
      </c>
      <c r="AA420" s="58">
        <v>0</v>
      </c>
      <c r="AB420" s="58">
        <v>0</v>
      </c>
      <c r="AC420" s="58">
        <v>0</v>
      </c>
      <c r="AD420" s="58">
        <v>0</v>
      </c>
      <c r="AE420" s="58">
        <v>0</v>
      </c>
      <c r="AF420" s="58">
        <v>0</v>
      </c>
      <c r="AG420" s="41">
        <f t="shared" si="60"/>
        <v>0</v>
      </c>
      <c r="AI420" s="41">
        <v>0</v>
      </c>
    </row>
    <row r="421" spans="1:35" x14ac:dyDescent="0.3">
      <c r="A421" s="2" t="s">
        <v>294</v>
      </c>
      <c r="B421" s="3">
        <v>6016133</v>
      </c>
      <c r="C421" s="1">
        <v>146102</v>
      </c>
      <c r="D421" s="18">
        <v>1</v>
      </c>
      <c r="E421" s="59">
        <v>0</v>
      </c>
      <c r="F421" s="18">
        <v>1126</v>
      </c>
      <c r="G421" s="18">
        <v>8640</v>
      </c>
      <c r="H421" s="18">
        <v>0</v>
      </c>
      <c r="I421" s="18">
        <f t="shared" si="54"/>
        <v>9766</v>
      </c>
      <c r="J421" s="18">
        <f t="shared" si="55"/>
        <v>2441.5</v>
      </c>
      <c r="K421" s="18">
        <f t="shared" si="56"/>
        <v>0</v>
      </c>
      <c r="L421" s="17">
        <f t="shared" si="57"/>
        <v>0</v>
      </c>
      <c r="M421" s="16">
        <f t="shared" si="58"/>
        <v>0</v>
      </c>
      <c r="N421" s="18">
        <f t="shared" si="53"/>
        <v>2441.5</v>
      </c>
      <c r="O421" s="16">
        <v>0</v>
      </c>
      <c r="P421" s="16">
        <f t="shared" si="59"/>
        <v>0</v>
      </c>
      <c r="Q421" s="41"/>
      <c r="R421" s="58">
        <v>0</v>
      </c>
      <c r="S421" s="58">
        <v>0</v>
      </c>
      <c r="T421" s="58">
        <v>0</v>
      </c>
      <c r="U421" s="58">
        <v>0</v>
      </c>
      <c r="V421" s="58">
        <v>0</v>
      </c>
      <c r="W421" s="58">
        <v>0</v>
      </c>
      <c r="X421" s="58">
        <v>0</v>
      </c>
      <c r="Y421" s="58">
        <v>0</v>
      </c>
      <c r="Z421" s="58">
        <v>0</v>
      </c>
      <c r="AA421" s="58">
        <v>0</v>
      </c>
      <c r="AB421" s="58">
        <v>0</v>
      </c>
      <c r="AC421" s="58">
        <v>0</v>
      </c>
      <c r="AD421" s="58">
        <v>0</v>
      </c>
      <c r="AE421" s="58">
        <v>0</v>
      </c>
      <c r="AF421" s="58">
        <v>0</v>
      </c>
      <c r="AG421" s="41">
        <f t="shared" si="60"/>
        <v>0</v>
      </c>
      <c r="AI421" s="41">
        <v>0</v>
      </c>
    </row>
    <row r="422" spans="1:35" x14ac:dyDescent="0.3">
      <c r="A422" s="57" t="s">
        <v>293</v>
      </c>
      <c r="B422" s="23">
        <v>6013189</v>
      </c>
      <c r="C422" s="22">
        <v>145728</v>
      </c>
      <c r="D422" s="54">
        <v>1</v>
      </c>
      <c r="E422" s="56">
        <v>0</v>
      </c>
      <c r="F422" s="54">
        <v>2281</v>
      </c>
      <c r="G422" s="54">
        <v>12181</v>
      </c>
      <c r="H422" s="54">
        <v>0</v>
      </c>
      <c r="I422" s="54">
        <f t="shared" si="54"/>
        <v>14462</v>
      </c>
      <c r="J422" s="54">
        <f t="shared" si="55"/>
        <v>3615.5</v>
      </c>
      <c r="K422" s="54">
        <f t="shared" si="56"/>
        <v>0</v>
      </c>
      <c r="L422" s="55">
        <f t="shared" si="57"/>
        <v>0</v>
      </c>
      <c r="M422" s="53">
        <f t="shared" si="58"/>
        <v>0</v>
      </c>
      <c r="N422" s="54">
        <f t="shared" si="53"/>
        <v>3615.5</v>
      </c>
      <c r="O422" s="53">
        <v>0</v>
      </c>
      <c r="P422" s="53">
        <f t="shared" si="59"/>
        <v>0</v>
      </c>
      <c r="Q422" s="41"/>
      <c r="R422" s="52">
        <v>0</v>
      </c>
      <c r="S422" s="52">
        <v>0</v>
      </c>
      <c r="T422" s="52">
        <v>0</v>
      </c>
      <c r="U422" s="52">
        <v>0</v>
      </c>
      <c r="V422" s="52">
        <v>0</v>
      </c>
      <c r="W422" s="52">
        <v>0</v>
      </c>
      <c r="X422" s="52">
        <v>0</v>
      </c>
      <c r="Y422" s="52">
        <v>0</v>
      </c>
      <c r="Z422" s="52">
        <v>0</v>
      </c>
      <c r="AA422" s="52">
        <v>0</v>
      </c>
      <c r="AB422" s="52">
        <v>0</v>
      </c>
      <c r="AC422" s="52">
        <v>0</v>
      </c>
      <c r="AD422" s="52">
        <v>0</v>
      </c>
      <c r="AE422" s="52">
        <v>0</v>
      </c>
      <c r="AF422" s="52">
        <v>0</v>
      </c>
      <c r="AG422" s="51">
        <f t="shared" si="60"/>
        <v>0</v>
      </c>
      <c r="AI422" s="41">
        <v>0</v>
      </c>
    </row>
    <row r="423" spans="1:35" x14ac:dyDescent="0.3">
      <c r="A423" s="2" t="s">
        <v>292</v>
      </c>
      <c r="B423" s="3">
        <v>6016190</v>
      </c>
      <c r="C423" s="1">
        <v>146108</v>
      </c>
      <c r="D423" s="18">
        <v>5</v>
      </c>
      <c r="E423" s="59">
        <v>3.5</v>
      </c>
      <c r="F423" s="18">
        <v>237</v>
      </c>
      <c r="G423" s="18">
        <v>587</v>
      </c>
      <c r="H423" s="18">
        <v>1107.1199999999999</v>
      </c>
      <c r="I423" s="18">
        <f t="shared" si="54"/>
        <v>1931.12</v>
      </c>
      <c r="J423" s="18">
        <f t="shared" si="55"/>
        <v>482.78</v>
      </c>
      <c r="K423" s="18">
        <f t="shared" si="56"/>
        <v>1689.73</v>
      </c>
      <c r="L423" s="17">
        <f t="shared" si="57"/>
        <v>2.3086042540812899E-4</v>
      </c>
      <c r="M423" s="16">
        <f t="shared" si="58"/>
        <v>4040.0574446422575</v>
      </c>
      <c r="N423" s="18">
        <f t="shared" si="53"/>
        <v>482.78</v>
      </c>
      <c r="O423" s="16">
        <v>8.3683198240239083</v>
      </c>
      <c r="P423" s="16">
        <f t="shared" si="59"/>
        <v>4040.06</v>
      </c>
      <c r="Q423" s="41"/>
      <c r="R423" s="58">
        <v>495.82</v>
      </c>
      <c r="S423" s="58">
        <v>0</v>
      </c>
      <c r="T423" s="58">
        <v>0</v>
      </c>
      <c r="U423" s="58">
        <v>0</v>
      </c>
      <c r="V423" s="58">
        <v>0</v>
      </c>
      <c r="W423" s="58">
        <v>0</v>
      </c>
      <c r="X423" s="58">
        <v>265.36</v>
      </c>
      <c r="Y423" s="58">
        <v>2050.83</v>
      </c>
      <c r="Z423" s="58">
        <v>0</v>
      </c>
      <c r="AA423" s="58">
        <v>1228.05</v>
      </c>
      <c r="AB423" s="58">
        <v>0</v>
      </c>
      <c r="AC423" s="58">
        <v>0</v>
      </c>
      <c r="AD423" s="58">
        <v>0</v>
      </c>
      <c r="AE423" s="58">
        <v>0</v>
      </c>
      <c r="AF423" s="58">
        <v>0</v>
      </c>
      <c r="AG423" s="41">
        <f t="shared" si="60"/>
        <v>4040.0600000000004</v>
      </c>
      <c r="AI423" s="41">
        <v>0</v>
      </c>
    </row>
    <row r="424" spans="1:35" x14ac:dyDescent="0.3">
      <c r="A424" s="2" t="s">
        <v>291</v>
      </c>
      <c r="B424" s="3">
        <v>6015887</v>
      </c>
      <c r="C424" s="1">
        <v>146091</v>
      </c>
      <c r="D424" s="18">
        <v>2</v>
      </c>
      <c r="E424" s="59">
        <v>0.75</v>
      </c>
      <c r="F424" s="18">
        <v>3598</v>
      </c>
      <c r="G424" s="18">
        <v>7882</v>
      </c>
      <c r="H424" s="18">
        <v>0</v>
      </c>
      <c r="I424" s="18">
        <f t="shared" si="54"/>
        <v>11480</v>
      </c>
      <c r="J424" s="18">
        <f t="shared" si="55"/>
        <v>2870</v>
      </c>
      <c r="K424" s="18">
        <f t="shared" si="56"/>
        <v>2152.5</v>
      </c>
      <c r="L424" s="17">
        <f t="shared" si="57"/>
        <v>2.9408666810141126E-4</v>
      </c>
      <c r="M424" s="16">
        <f t="shared" si="58"/>
        <v>5146.5166917746974</v>
      </c>
      <c r="N424" s="18">
        <f t="shared" si="53"/>
        <v>2870</v>
      </c>
      <c r="O424" s="16">
        <v>1.7932113908622638</v>
      </c>
      <c r="P424" s="16">
        <f t="shared" si="59"/>
        <v>5146.5200000000004</v>
      </c>
      <c r="Q424" s="41"/>
      <c r="R424" s="58">
        <v>1613.0000000000002</v>
      </c>
      <c r="S424" s="58">
        <v>0</v>
      </c>
      <c r="T424" s="58">
        <v>0</v>
      </c>
      <c r="U424" s="58">
        <v>0</v>
      </c>
      <c r="V424" s="58">
        <v>0</v>
      </c>
      <c r="W424" s="58">
        <v>0</v>
      </c>
      <c r="X424" s="58">
        <v>0</v>
      </c>
      <c r="Y424" s="58">
        <v>0</v>
      </c>
      <c r="Z424" s="58">
        <v>717.29</v>
      </c>
      <c r="AA424" s="58">
        <v>2376.9</v>
      </c>
      <c r="AB424" s="58">
        <v>0</v>
      </c>
      <c r="AC424" s="58">
        <v>0</v>
      </c>
      <c r="AD424" s="58">
        <v>78</v>
      </c>
      <c r="AE424" s="58">
        <v>54.69</v>
      </c>
      <c r="AF424" s="58">
        <v>306.64</v>
      </c>
      <c r="AG424" s="41">
        <f t="shared" si="60"/>
        <v>5146.5200000000004</v>
      </c>
      <c r="AI424" s="41">
        <v>1.0000000000218279E-2</v>
      </c>
    </row>
    <row r="425" spans="1:35" x14ac:dyDescent="0.3">
      <c r="A425" s="2" t="s">
        <v>290</v>
      </c>
      <c r="B425" s="3">
        <v>6015861</v>
      </c>
      <c r="C425" s="1">
        <v>146083</v>
      </c>
      <c r="D425" s="18">
        <v>4</v>
      </c>
      <c r="E425" s="59">
        <v>2.5</v>
      </c>
      <c r="F425" s="18">
        <v>3236</v>
      </c>
      <c r="G425" s="18">
        <v>10849</v>
      </c>
      <c r="H425" s="18">
        <v>0</v>
      </c>
      <c r="I425" s="18">
        <f t="shared" si="54"/>
        <v>14085</v>
      </c>
      <c r="J425" s="18">
        <f t="shared" si="55"/>
        <v>3521.25</v>
      </c>
      <c r="K425" s="18">
        <f t="shared" si="56"/>
        <v>8803.125</v>
      </c>
      <c r="L425" s="17">
        <f t="shared" si="57"/>
        <v>1.2027324971569039E-3</v>
      </c>
      <c r="M425" s="16">
        <f t="shared" si="58"/>
        <v>21047.818700245818</v>
      </c>
      <c r="N425" s="18">
        <f t="shared" si="53"/>
        <v>3521.25</v>
      </c>
      <c r="O425" s="16">
        <v>5.9773713028742117</v>
      </c>
      <c r="P425" s="16">
        <f t="shared" si="59"/>
        <v>21047.82</v>
      </c>
      <c r="Q425" s="41"/>
      <c r="R425" s="58">
        <v>4835.6799999999976</v>
      </c>
      <c r="S425" s="58">
        <v>0</v>
      </c>
      <c r="T425" s="58">
        <v>0</v>
      </c>
      <c r="U425" s="58">
        <v>0</v>
      </c>
      <c r="V425" s="58">
        <v>0</v>
      </c>
      <c r="W425" s="58">
        <v>0</v>
      </c>
      <c r="X425" s="58">
        <v>0</v>
      </c>
      <c r="Y425" s="58">
        <v>0</v>
      </c>
      <c r="Z425" s="58">
        <v>407.96</v>
      </c>
      <c r="AA425" s="58">
        <v>13906.36</v>
      </c>
      <c r="AB425" s="58">
        <v>0</v>
      </c>
      <c r="AC425" s="58">
        <v>0</v>
      </c>
      <c r="AD425" s="58">
        <v>85.18</v>
      </c>
      <c r="AE425" s="58">
        <v>206.22</v>
      </c>
      <c r="AF425" s="58">
        <v>1606.42</v>
      </c>
      <c r="AG425" s="41">
        <f t="shared" si="60"/>
        <v>21047.82</v>
      </c>
      <c r="AI425" s="41">
        <v>-1.0000000002037268E-2</v>
      </c>
    </row>
    <row r="426" spans="1:35" x14ac:dyDescent="0.3">
      <c r="A426" s="2" t="s">
        <v>289</v>
      </c>
      <c r="B426" s="3">
        <v>6016976</v>
      </c>
      <c r="C426" s="1">
        <v>146193</v>
      </c>
      <c r="D426" s="18">
        <v>3</v>
      </c>
      <c r="E426" s="59">
        <v>1.5</v>
      </c>
      <c r="F426" s="18">
        <v>1527</v>
      </c>
      <c r="G426" s="18">
        <v>907</v>
      </c>
      <c r="H426" s="18">
        <v>0</v>
      </c>
      <c r="I426" s="18">
        <f t="shared" si="54"/>
        <v>2434</v>
      </c>
      <c r="J426" s="18">
        <f t="shared" si="55"/>
        <v>608.5</v>
      </c>
      <c r="K426" s="18">
        <f t="shared" si="56"/>
        <v>912.75</v>
      </c>
      <c r="L426" s="17">
        <f t="shared" si="57"/>
        <v>1.2470504358167857E-4</v>
      </c>
      <c r="M426" s="16">
        <f t="shared" si="58"/>
        <v>2182.338262679375</v>
      </c>
      <c r="N426" s="18">
        <f t="shared" si="53"/>
        <v>608.5</v>
      </c>
      <c r="O426" s="16">
        <v>3.586422781724528</v>
      </c>
      <c r="P426" s="16">
        <f t="shared" si="59"/>
        <v>2182.34</v>
      </c>
      <c r="Q426" s="41"/>
      <c r="R426" s="58">
        <v>1369.1100000000001</v>
      </c>
      <c r="S426" s="58">
        <v>0</v>
      </c>
      <c r="T426" s="58">
        <v>0</v>
      </c>
      <c r="U426" s="58">
        <v>0</v>
      </c>
      <c r="V426" s="58">
        <v>0</v>
      </c>
      <c r="W426" s="58">
        <v>0</v>
      </c>
      <c r="X426" s="58">
        <v>0</v>
      </c>
      <c r="Y426" s="58">
        <v>0</v>
      </c>
      <c r="Z426" s="58">
        <v>367.61</v>
      </c>
      <c r="AA426" s="58">
        <v>95.94</v>
      </c>
      <c r="AB426" s="58">
        <v>0</v>
      </c>
      <c r="AC426" s="58">
        <v>0</v>
      </c>
      <c r="AD426" s="58">
        <v>0</v>
      </c>
      <c r="AE426" s="58">
        <v>349.68</v>
      </c>
      <c r="AF426" s="58">
        <v>0</v>
      </c>
      <c r="AG426" s="41">
        <f t="shared" si="60"/>
        <v>2182.34</v>
      </c>
      <c r="AI426" s="41">
        <v>-9.9999999997635314E-3</v>
      </c>
    </row>
    <row r="427" spans="1:35" x14ac:dyDescent="0.3">
      <c r="A427" s="57" t="s">
        <v>288</v>
      </c>
      <c r="B427" s="23">
        <v>6010912</v>
      </c>
      <c r="C427" s="22">
        <v>145607</v>
      </c>
      <c r="D427" s="54">
        <v>2</v>
      </c>
      <c r="E427" s="56">
        <v>0.75</v>
      </c>
      <c r="F427" s="54">
        <v>5226</v>
      </c>
      <c r="G427" s="54">
        <v>12753</v>
      </c>
      <c r="H427" s="54">
        <v>3602.76</v>
      </c>
      <c r="I427" s="54">
        <f t="shared" si="54"/>
        <v>21581.760000000002</v>
      </c>
      <c r="J427" s="54">
        <f t="shared" si="55"/>
        <v>5395.4400000000005</v>
      </c>
      <c r="K427" s="54">
        <f t="shared" si="56"/>
        <v>4046.5800000000004</v>
      </c>
      <c r="L427" s="55">
        <f t="shared" si="57"/>
        <v>5.5286654095507962E-4</v>
      </c>
      <c r="M427" s="53">
        <f t="shared" si="58"/>
        <v>9675.1644667138935</v>
      </c>
      <c r="N427" s="54">
        <f t="shared" si="53"/>
        <v>5395.4400000000005</v>
      </c>
      <c r="O427" s="53">
        <v>1.7932113908622638</v>
      </c>
      <c r="P427" s="53">
        <f t="shared" si="59"/>
        <v>9675.16</v>
      </c>
      <c r="Q427" s="41"/>
      <c r="R427" s="52">
        <v>2342.8199999999997</v>
      </c>
      <c r="S427" s="52">
        <v>333.27</v>
      </c>
      <c r="T427" s="52">
        <v>244.02</v>
      </c>
      <c r="U427" s="52">
        <v>0</v>
      </c>
      <c r="V427" s="52">
        <v>182.64</v>
      </c>
      <c r="W427" s="52">
        <v>103.93</v>
      </c>
      <c r="X427" s="52">
        <v>751.27</v>
      </c>
      <c r="Y427" s="52">
        <v>0</v>
      </c>
      <c r="Z427" s="52">
        <v>784.08</v>
      </c>
      <c r="AA427" s="52">
        <v>746.42</v>
      </c>
      <c r="AB427" s="52">
        <v>888.54</v>
      </c>
      <c r="AC427" s="52">
        <v>0</v>
      </c>
      <c r="AD427" s="52">
        <v>138.08000000000001</v>
      </c>
      <c r="AE427" s="52">
        <v>1506.3</v>
      </c>
      <c r="AF427" s="52">
        <v>1653.79</v>
      </c>
      <c r="AG427" s="51">
        <f t="shared" si="60"/>
        <v>9675.16</v>
      </c>
      <c r="AI427" s="41">
        <v>-1.0000000000218279E-2</v>
      </c>
    </row>
    <row r="428" spans="1:35" x14ac:dyDescent="0.3">
      <c r="A428" s="2" t="s">
        <v>287</v>
      </c>
      <c r="B428" s="3">
        <v>6005748</v>
      </c>
      <c r="C428" s="1">
        <v>145518</v>
      </c>
      <c r="D428" s="18">
        <v>1</v>
      </c>
      <c r="E428" s="59">
        <v>0</v>
      </c>
      <c r="F428" s="18">
        <v>710</v>
      </c>
      <c r="G428" s="18">
        <v>3159</v>
      </c>
      <c r="H428" s="18">
        <v>0</v>
      </c>
      <c r="I428" s="18">
        <f t="shared" si="54"/>
        <v>3869</v>
      </c>
      <c r="J428" s="18">
        <f t="shared" si="55"/>
        <v>967.25</v>
      </c>
      <c r="K428" s="18">
        <f t="shared" si="56"/>
        <v>0</v>
      </c>
      <c r="L428" s="17">
        <f t="shared" si="57"/>
        <v>0</v>
      </c>
      <c r="M428" s="16">
        <f t="shared" si="58"/>
        <v>0</v>
      </c>
      <c r="N428" s="18">
        <f t="shared" si="53"/>
        <v>967.25</v>
      </c>
      <c r="O428" s="16">
        <v>0</v>
      </c>
      <c r="P428" s="16">
        <f t="shared" si="59"/>
        <v>0</v>
      </c>
      <c r="Q428" s="41"/>
      <c r="R428" s="58">
        <v>0</v>
      </c>
      <c r="S428" s="58">
        <v>0</v>
      </c>
      <c r="T428" s="58">
        <v>0</v>
      </c>
      <c r="U428" s="58">
        <v>0</v>
      </c>
      <c r="V428" s="58">
        <v>0</v>
      </c>
      <c r="W428" s="58">
        <v>0</v>
      </c>
      <c r="X428" s="58">
        <v>0</v>
      </c>
      <c r="Y428" s="58">
        <v>0</v>
      </c>
      <c r="Z428" s="58">
        <v>0</v>
      </c>
      <c r="AA428" s="58">
        <v>0</v>
      </c>
      <c r="AB428" s="58">
        <v>0</v>
      </c>
      <c r="AC428" s="58">
        <v>0</v>
      </c>
      <c r="AD428" s="58">
        <v>0</v>
      </c>
      <c r="AE428" s="58">
        <v>0</v>
      </c>
      <c r="AF428" s="58">
        <v>0</v>
      </c>
      <c r="AG428" s="41">
        <f t="shared" si="60"/>
        <v>0</v>
      </c>
      <c r="AI428" s="41">
        <v>0</v>
      </c>
    </row>
    <row r="429" spans="1:35" x14ac:dyDescent="0.3">
      <c r="A429" s="2" t="s">
        <v>286</v>
      </c>
      <c r="B429" s="3">
        <v>6005797</v>
      </c>
      <c r="C429" s="1">
        <v>145446</v>
      </c>
      <c r="D429" s="18">
        <v>4</v>
      </c>
      <c r="E429" s="59">
        <v>2.5</v>
      </c>
      <c r="F429" s="18">
        <v>5128</v>
      </c>
      <c r="G429" s="18">
        <v>11489</v>
      </c>
      <c r="H429" s="18">
        <v>9772.56</v>
      </c>
      <c r="I429" s="18">
        <f t="shared" si="54"/>
        <v>26389.559999999998</v>
      </c>
      <c r="J429" s="18">
        <f t="shared" si="55"/>
        <v>6597.3899999999994</v>
      </c>
      <c r="K429" s="18">
        <f t="shared" si="56"/>
        <v>16493.474999999999</v>
      </c>
      <c r="L429" s="17">
        <f t="shared" si="57"/>
        <v>2.2534314091353885E-3</v>
      </c>
      <c r="M429" s="16">
        <f t="shared" si="58"/>
        <v>39435.049659869299</v>
      </c>
      <c r="N429" s="18">
        <f t="shared" si="53"/>
        <v>6597.3899999999994</v>
      </c>
      <c r="O429" s="16">
        <v>5.9773713028742117</v>
      </c>
      <c r="P429" s="16">
        <f t="shared" si="59"/>
        <v>39435.050000000003</v>
      </c>
      <c r="Q429" s="41"/>
      <c r="R429" s="58">
        <v>7662.99</v>
      </c>
      <c r="S429" s="58">
        <v>0</v>
      </c>
      <c r="T429" s="58">
        <v>0</v>
      </c>
      <c r="U429" s="58">
        <v>0</v>
      </c>
      <c r="V429" s="58">
        <v>0</v>
      </c>
      <c r="W429" s="58">
        <v>0</v>
      </c>
      <c r="X429" s="58">
        <v>0</v>
      </c>
      <c r="Y429" s="58">
        <v>14603.56</v>
      </c>
      <c r="Z429" s="58">
        <v>4067.6</v>
      </c>
      <c r="AA429" s="58">
        <v>3407.1</v>
      </c>
      <c r="AB429" s="58">
        <v>0</v>
      </c>
      <c r="AC429" s="58">
        <v>0</v>
      </c>
      <c r="AD429" s="58">
        <v>675.44</v>
      </c>
      <c r="AE429" s="58">
        <v>4212.55</v>
      </c>
      <c r="AF429" s="58">
        <v>4805.8100000000004</v>
      </c>
      <c r="AG429" s="41">
        <f t="shared" si="60"/>
        <v>39435.049999999996</v>
      </c>
      <c r="AI429" s="41">
        <v>0</v>
      </c>
    </row>
    <row r="430" spans="1:35" x14ac:dyDescent="0.3">
      <c r="A430" s="2" t="s">
        <v>285</v>
      </c>
      <c r="B430" s="3">
        <v>6001291</v>
      </c>
      <c r="C430" s="1">
        <v>146046</v>
      </c>
      <c r="D430" s="18">
        <v>5</v>
      </c>
      <c r="E430" s="59">
        <v>3.5</v>
      </c>
      <c r="F430" s="18">
        <v>1998</v>
      </c>
      <c r="G430" s="18">
        <v>8137</v>
      </c>
      <c r="H430" s="18">
        <v>0</v>
      </c>
      <c r="I430" s="18">
        <f t="shared" si="54"/>
        <v>10135</v>
      </c>
      <c r="J430" s="18">
        <f t="shared" si="55"/>
        <v>2533.75</v>
      </c>
      <c r="K430" s="18">
        <f t="shared" si="56"/>
        <v>8868.125</v>
      </c>
      <c r="L430" s="17">
        <f t="shared" si="57"/>
        <v>1.2116131630926028E-3</v>
      </c>
      <c r="M430" s="16">
        <f t="shared" si="58"/>
        <v>21203.230354120551</v>
      </c>
      <c r="N430" s="18">
        <f t="shared" si="53"/>
        <v>2533.75</v>
      </c>
      <c r="O430" s="16">
        <v>8.3683198240239083</v>
      </c>
      <c r="P430" s="16">
        <f t="shared" si="59"/>
        <v>21203.23</v>
      </c>
      <c r="Q430" s="41"/>
      <c r="R430" s="58">
        <v>4179.9700000000012</v>
      </c>
      <c r="S430" s="58">
        <v>0</v>
      </c>
      <c r="T430" s="58">
        <v>0</v>
      </c>
      <c r="U430" s="58">
        <v>0</v>
      </c>
      <c r="V430" s="58">
        <v>0</v>
      </c>
      <c r="W430" s="58">
        <v>0</v>
      </c>
      <c r="X430" s="58">
        <v>0</v>
      </c>
      <c r="Y430" s="58">
        <v>0</v>
      </c>
      <c r="Z430" s="58">
        <v>10311.86</v>
      </c>
      <c r="AA430" s="58">
        <v>2255.2600000000002</v>
      </c>
      <c r="AB430" s="58">
        <v>0</v>
      </c>
      <c r="AC430" s="58">
        <v>0</v>
      </c>
      <c r="AD430" s="58">
        <v>2098.36</v>
      </c>
      <c r="AE430" s="58">
        <v>2288.7399999999998</v>
      </c>
      <c r="AF430" s="58">
        <v>69.040000000000006</v>
      </c>
      <c r="AG430" s="41">
        <f t="shared" si="60"/>
        <v>21203.230000000003</v>
      </c>
      <c r="AI430" s="41">
        <v>-9.9999999983992893E-3</v>
      </c>
    </row>
    <row r="431" spans="1:35" x14ac:dyDescent="0.3">
      <c r="A431" s="2" t="s">
        <v>284</v>
      </c>
      <c r="B431" s="3">
        <v>6011688</v>
      </c>
      <c r="C431" s="1">
        <v>145616</v>
      </c>
      <c r="D431" s="18">
        <v>4</v>
      </c>
      <c r="E431" s="59">
        <v>2.5</v>
      </c>
      <c r="F431" s="18">
        <v>2064</v>
      </c>
      <c r="G431" s="18">
        <v>4244</v>
      </c>
      <c r="H431" s="18">
        <v>0</v>
      </c>
      <c r="I431" s="18">
        <f t="shared" si="54"/>
        <v>6308</v>
      </c>
      <c r="J431" s="18">
        <f t="shared" si="55"/>
        <v>1577</v>
      </c>
      <c r="K431" s="18">
        <f t="shared" si="56"/>
        <v>3942.5</v>
      </c>
      <c r="L431" s="17">
        <f t="shared" si="57"/>
        <v>5.3864654540757906E-4</v>
      </c>
      <c r="M431" s="16">
        <f t="shared" si="58"/>
        <v>9426.3145446326344</v>
      </c>
      <c r="N431" s="18">
        <f t="shared" si="53"/>
        <v>1577</v>
      </c>
      <c r="O431" s="16">
        <v>5.9773713028742117</v>
      </c>
      <c r="P431" s="16">
        <f t="shared" si="59"/>
        <v>9426.31</v>
      </c>
      <c r="Q431" s="41"/>
      <c r="R431" s="58">
        <v>3084.3299999999986</v>
      </c>
      <c r="S431" s="58">
        <v>0</v>
      </c>
      <c r="T431" s="58">
        <v>0</v>
      </c>
      <c r="U431" s="58">
        <v>0</v>
      </c>
      <c r="V431" s="58">
        <v>0</v>
      </c>
      <c r="W431" s="58">
        <v>0</v>
      </c>
      <c r="X431" s="58">
        <v>0</v>
      </c>
      <c r="Y431" s="58">
        <v>0</v>
      </c>
      <c r="Z431" s="58">
        <v>2320.71</v>
      </c>
      <c r="AA431" s="58">
        <v>1038.57</v>
      </c>
      <c r="AB431" s="58">
        <v>0</v>
      </c>
      <c r="AC431" s="58">
        <v>0</v>
      </c>
      <c r="AD431" s="58">
        <v>524.51</v>
      </c>
      <c r="AE431" s="58">
        <v>2124.9499999999998</v>
      </c>
      <c r="AF431" s="58">
        <v>333.24</v>
      </c>
      <c r="AG431" s="41">
        <f t="shared" si="60"/>
        <v>9426.31</v>
      </c>
      <c r="AI431" s="41">
        <v>9.9999999983992893E-3</v>
      </c>
    </row>
    <row r="432" spans="1:35" x14ac:dyDescent="0.3">
      <c r="A432" s="57" t="s">
        <v>283</v>
      </c>
      <c r="B432" s="23">
        <v>6004691</v>
      </c>
      <c r="C432" s="22">
        <v>146074</v>
      </c>
      <c r="D432" s="54">
        <v>5</v>
      </c>
      <c r="E432" s="56">
        <v>3.5</v>
      </c>
      <c r="F432" s="54">
        <v>3170</v>
      </c>
      <c r="G432" s="54">
        <v>6929</v>
      </c>
      <c r="H432" s="54">
        <v>0</v>
      </c>
      <c r="I432" s="54">
        <f t="shared" si="54"/>
        <v>10099</v>
      </c>
      <c r="J432" s="54">
        <f t="shared" si="55"/>
        <v>2524.75</v>
      </c>
      <c r="K432" s="54">
        <f t="shared" si="56"/>
        <v>8836.625</v>
      </c>
      <c r="L432" s="55">
        <f t="shared" si="57"/>
        <v>1.2073094557545334E-3</v>
      </c>
      <c r="M432" s="53">
        <f t="shared" si="58"/>
        <v>21127.915475704336</v>
      </c>
      <c r="N432" s="54">
        <f t="shared" si="53"/>
        <v>2524.75</v>
      </c>
      <c r="O432" s="53">
        <v>8.3683198240239083</v>
      </c>
      <c r="P432" s="53">
        <f t="shared" si="59"/>
        <v>21127.919999999998</v>
      </c>
      <c r="Q432" s="41"/>
      <c r="R432" s="52">
        <v>6631.89</v>
      </c>
      <c r="S432" s="52">
        <v>0</v>
      </c>
      <c r="T432" s="52">
        <v>0</v>
      </c>
      <c r="U432" s="52">
        <v>0</v>
      </c>
      <c r="V432" s="52">
        <v>0</v>
      </c>
      <c r="W432" s="52">
        <v>0</v>
      </c>
      <c r="X432" s="52">
        <v>0</v>
      </c>
      <c r="Y432" s="52">
        <v>0</v>
      </c>
      <c r="Z432" s="52">
        <v>3636.04</v>
      </c>
      <c r="AA432" s="52">
        <v>453.98</v>
      </c>
      <c r="AB432" s="52">
        <v>0</v>
      </c>
      <c r="AC432" s="52">
        <v>0</v>
      </c>
      <c r="AD432" s="52">
        <v>255.23</v>
      </c>
      <c r="AE432" s="52">
        <v>10023.16</v>
      </c>
      <c r="AF432" s="52">
        <v>127.62</v>
      </c>
      <c r="AG432" s="51">
        <f t="shared" si="60"/>
        <v>21127.919999999998</v>
      </c>
      <c r="AI432" s="41">
        <v>0</v>
      </c>
    </row>
    <row r="433" spans="1:35" x14ac:dyDescent="0.3">
      <c r="A433" s="2" t="s">
        <v>282</v>
      </c>
      <c r="B433" s="3">
        <v>6005888</v>
      </c>
      <c r="C433" s="1">
        <v>145480</v>
      </c>
      <c r="D433" s="18">
        <v>2</v>
      </c>
      <c r="E433" s="59">
        <v>0.75</v>
      </c>
      <c r="F433" s="18">
        <v>1794</v>
      </c>
      <c r="G433" s="18">
        <v>10777</v>
      </c>
      <c r="H433" s="18">
        <v>0</v>
      </c>
      <c r="I433" s="18">
        <f t="shared" si="54"/>
        <v>12571</v>
      </c>
      <c r="J433" s="18">
        <f t="shared" si="55"/>
        <v>3142.75</v>
      </c>
      <c r="K433" s="18">
        <f t="shared" si="56"/>
        <v>2357.0625</v>
      </c>
      <c r="L433" s="17">
        <f t="shared" si="57"/>
        <v>3.2203514849327885E-4</v>
      </c>
      <c r="M433" s="16">
        <f t="shared" si="58"/>
        <v>5635.6150986323801</v>
      </c>
      <c r="N433" s="18">
        <f t="shared" si="53"/>
        <v>3142.75</v>
      </c>
      <c r="O433" s="16">
        <v>1.7932113908622638</v>
      </c>
      <c r="P433" s="16">
        <f t="shared" si="59"/>
        <v>5635.62</v>
      </c>
      <c r="Q433" s="41"/>
      <c r="R433" s="58">
        <v>804.2699999999993</v>
      </c>
      <c r="S433" s="58">
        <v>0</v>
      </c>
      <c r="T433" s="58">
        <v>0</v>
      </c>
      <c r="U433" s="58">
        <v>0</v>
      </c>
      <c r="V433" s="58">
        <v>0</v>
      </c>
      <c r="W433" s="58">
        <v>0</v>
      </c>
      <c r="X433" s="58">
        <v>0</v>
      </c>
      <c r="Y433" s="58">
        <v>0</v>
      </c>
      <c r="Z433" s="58">
        <v>550.96</v>
      </c>
      <c r="AA433" s="58">
        <v>388.23</v>
      </c>
      <c r="AB433" s="58">
        <v>0</v>
      </c>
      <c r="AC433" s="58">
        <v>0</v>
      </c>
      <c r="AD433" s="58">
        <v>51.55</v>
      </c>
      <c r="AE433" s="58">
        <v>3840.61</v>
      </c>
      <c r="AF433" s="58">
        <v>0</v>
      </c>
      <c r="AG433" s="41">
        <f t="shared" si="60"/>
        <v>5635.619999999999</v>
      </c>
      <c r="AI433" s="41">
        <v>9.999999999308784E-3</v>
      </c>
    </row>
    <row r="434" spans="1:35" x14ac:dyDescent="0.3">
      <c r="A434" s="2" t="s">
        <v>281</v>
      </c>
      <c r="B434" s="3">
        <v>6005896</v>
      </c>
      <c r="C434" s="1">
        <v>145885</v>
      </c>
      <c r="D434" s="18">
        <v>4</v>
      </c>
      <c r="E434" s="59">
        <v>2.5</v>
      </c>
      <c r="F434" s="18">
        <v>4842</v>
      </c>
      <c r="G434" s="18">
        <v>28805</v>
      </c>
      <c r="H434" s="18">
        <v>559.44000000000005</v>
      </c>
      <c r="I434" s="18">
        <f t="shared" si="54"/>
        <v>34206.44</v>
      </c>
      <c r="J434" s="18">
        <f t="shared" si="55"/>
        <v>8551.61</v>
      </c>
      <c r="K434" s="18">
        <f t="shared" si="56"/>
        <v>21379.025000000001</v>
      </c>
      <c r="L434" s="17">
        <f t="shared" si="57"/>
        <v>2.9209227547069799E-3</v>
      </c>
      <c r="M434" s="16">
        <f t="shared" si="58"/>
        <v>51116.148207372149</v>
      </c>
      <c r="N434" s="18">
        <f t="shared" si="53"/>
        <v>8551.61</v>
      </c>
      <c r="O434" s="16">
        <v>5.9773713028742117</v>
      </c>
      <c r="P434" s="16">
        <f t="shared" si="59"/>
        <v>51116.15</v>
      </c>
      <c r="Q434" s="41"/>
      <c r="R434" s="58">
        <v>7235.61</v>
      </c>
      <c r="S434" s="58">
        <v>406.7</v>
      </c>
      <c r="T434" s="58">
        <v>198.33</v>
      </c>
      <c r="U434" s="58">
        <v>0</v>
      </c>
      <c r="V434" s="58">
        <v>161.93</v>
      </c>
      <c r="W434" s="58">
        <v>0</v>
      </c>
      <c r="X434" s="58">
        <v>69.040000000000006</v>
      </c>
      <c r="Y434" s="58">
        <v>0</v>
      </c>
      <c r="Z434" s="58">
        <v>9910.48</v>
      </c>
      <c r="AA434" s="58">
        <v>7020.42</v>
      </c>
      <c r="AB434" s="58">
        <v>8876.4</v>
      </c>
      <c r="AC434" s="58">
        <v>0</v>
      </c>
      <c r="AD434" s="58">
        <v>1755.85</v>
      </c>
      <c r="AE434" s="58">
        <v>13456.56</v>
      </c>
      <c r="AF434" s="58">
        <v>2024.83</v>
      </c>
      <c r="AG434" s="41">
        <f t="shared" si="60"/>
        <v>51116.15</v>
      </c>
      <c r="AI434" s="41">
        <v>0</v>
      </c>
    </row>
    <row r="435" spans="1:35" x14ac:dyDescent="0.3">
      <c r="A435" s="2" t="s">
        <v>280</v>
      </c>
      <c r="B435" s="3">
        <v>6005946</v>
      </c>
      <c r="C435" s="1">
        <v>145494</v>
      </c>
      <c r="D435" s="18">
        <v>4</v>
      </c>
      <c r="E435" s="59">
        <v>2.5</v>
      </c>
      <c r="F435" s="18">
        <v>4213</v>
      </c>
      <c r="G435" s="18">
        <v>6193</v>
      </c>
      <c r="H435" s="18">
        <v>4391.5200000000004</v>
      </c>
      <c r="I435" s="18">
        <f t="shared" si="54"/>
        <v>14797.52</v>
      </c>
      <c r="J435" s="18">
        <f t="shared" si="55"/>
        <v>3699.38</v>
      </c>
      <c r="K435" s="18">
        <f t="shared" si="56"/>
        <v>9248.4500000000007</v>
      </c>
      <c r="L435" s="17">
        <f t="shared" si="57"/>
        <v>1.2635753057386747E-3</v>
      </c>
      <c r="M435" s="16">
        <f t="shared" si="58"/>
        <v>22112.567850426807</v>
      </c>
      <c r="N435" s="18">
        <f t="shared" si="53"/>
        <v>3699.38</v>
      </c>
      <c r="O435" s="16">
        <v>5.9773713028742117</v>
      </c>
      <c r="P435" s="16">
        <f t="shared" si="59"/>
        <v>22112.57</v>
      </c>
      <c r="Q435" s="41"/>
      <c r="R435" s="58">
        <v>6295.67</v>
      </c>
      <c r="S435" s="58">
        <v>0</v>
      </c>
      <c r="T435" s="58">
        <v>0</v>
      </c>
      <c r="U435" s="58">
        <v>0</v>
      </c>
      <c r="V435" s="58">
        <v>0</v>
      </c>
      <c r="W435" s="58">
        <v>0</v>
      </c>
      <c r="X435" s="58">
        <v>0</v>
      </c>
      <c r="Y435" s="58">
        <v>6562.44</v>
      </c>
      <c r="Z435" s="58">
        <v>4315.66</v>
      </c>
      <c r="AA435" s="58">
        <v>0</v>
      </c>
      <c r="AB435" s="58">
        <v>0</v>
      </c>
      <c r="AC435" s="58">
        <v>0</v>
      </c>
      <c r="AD435" s="58">
        <v>911.55</v>
      </c>
      <c r="AE435" s="58">
        <v>0</v>
      </c>
      <c r="AF435" s="58">
        <v>4027.25</v>
      </c>
      <c r="AG435" s="41">
        <f t="shared" si="60"/>
        <v>22112.57</v>
      </c>
      <c r="AI435" s="41">
        <v>0</v>
      </c>
    </row>
    <row r="436" spans="1:35" x14ac:dyDescent="0.3">
      <c r="A436" s="2" t="s">
        <v>279</v>
      </c>
      <c r="B436" s="3">
        <v>6005417</v>
      </c>
      <c r="C436" s="1">
        <v>145964</v>
      </c>
      <c r="D436" s="18">
        <v>3</v>
      </c>
      <c r="E436" s="59">
        <v>1.5</v>
      </c>
      <c r="F436" s="18">
        <v>829</v>
      </c>
      <c r="G436" s="18">
        <v>3301</v>
      </c>
      <c r="H436" s="18">
        <v>0</v>
      </c>
      <c r="I436" s="18">
        <f t="shared" si="54"/>
        <v>4130</v>
      </c>
      <c r="J436" s="18">
        <f t="shared" si="55"/>
        <v>1032.5</v>
      </c>
      <c r="K436" s="18">
        <f t="shared" si="56"/>
        <v>1548.75</v>
      </c>
      <c r="L436" s="17">
        <f t="shared" si="57"/>
        <v>2.1159894412174713E-4</v>
      </c>
      <c r="M436" s="16">
        <f t="shared" si="58"/>
        <v>3702.9815221305748</v>
      </c>
      <c r="N436" s="18">
        <f t="shared" si="53"/>
        <v>1032.5</v>
      </c>
      <c r="O436" s="16">
        <v>3.586422781724528</v>
      </c>
      <c r="P436" s="16">
        <f t="shared" si="59"/>
        <v>3702.98</v>
      </c>
      <c r="Q436" s="41"/>
      <c r="R436" s="58">
        <v>743.2800000000002</v>
      </c>
      <c r="S436" s="58">
        <v>0</v>
      </c>
      <c r="T436" s="58">
        <v>0</v>
      </c>
      <c r="U436" s="58">
        <v>0</v>
      </c>
      <c r="V436" s="58">
        <v>0</v>
      </c>
      <c r="W436" s="58">
        <v>0</v>
      </c>
      <c r="X436" s="58">
        <v>0</v>
      </c>
      <c r="Y436" s="58">
        <v>0</v>
      </c>
      <c r="Z436" s="58">
        <v>225.05</v>
      </c>
      <c r="AA436" s="58">
        <v>2399.3200000000002</v>
      </c>
      <c r="AB436" s="58">
        <v>0</v>
      </c>
      <c r="AC436" s="58">
        <v>0</v>
      </c>
      <c r="AD436" s="58">
        <v>135.38999999999999</v>
      </c>
      <c r="AE436" s="58">
        <v>199.94</v>
      </c>
      <c r="AF436" s="58">
        <v>0</v>
      </c>
      <c r="AG436" s="41">
        <f t="shared" si="60"/>
        <v>3702.9800000000005</v>
      </c>
      <c r="AI436" s="41">
        <v>-9.9999999997635314E-3</v>
      </c>
    </row>
    <row r="437" spans="1:35" x14ac:dyDescent="0.3">
      <c r="A437" s="57" t="s">
        <v>278</v>
      </c>
      <c r="B437" s="23">
        <v>6013120</v>
      </c>
      <c r="C437" s="22">
        <v>145710</v>
      </c>
      <c r="D437" s="54">
        <v>4</v>
      </c>
      <c r="E437" s="56">
        <v>2.5</v>
      </c>
      <c r="F437" s="54">
        <v>7118</v>
      </c>
      <c r="G437" s="54">
        <v>16761</v>
      </c>
      <c r="H437" s="54">
        <v>13954.08</v>
      </c>
      <c r="I437" s="54">
        <f t="shared" si="54"/>
        <v>37833.08</v>
      </c>
      <c r="J437" s="54">
        <f t="shared" si="55"/>
        <v>9458.27</v>
      </c>
      <c r="K437" s="54">
        <f t="shared" si="56"/>
        <v>23645.675000000003</v>
      </c>
      <c r="L437" s="55">
        <f t="shared" si="57"/>
        <v>3.2306052384477764E-3</v>
      </c>
      <c r="M437" s="53">
        <f t="shared" si="58"/>
        <v>56535.59167283609</v>
      </c>
      <c r="N437" s="54">
        <f t="shared" si="53"/>
        <v>9458.27</v>
      </c>
      <c r="O437" s="53">
        <v>5.9773713028742117</v>
      </c>
      <c r="P437" s="53">
        <f t="shared" si="59"/>
        <v>56535.59</v>
      </c>
      <c r="Q437" s="41"/>
      <c r="R437" s="52">
        <v>10636.71999999999</v>
      </c>
      <c r="S437" s="52">
        <v>6863.7</v>
      </c>
      <c r="T437" s="52">
        <v>1709.65</v>
      </c>
      <c r="U437" s="52">
        <v>0</v>
      </c>
      <c r="V437" s="52">
        <v>5548.2</v>
      </c>
      <c r="W437" s="52">
        <v>182.01</v>
      </c>
      <c r="X437" s="52">
        <v>6548.63</v>
      </c>
      <c r="Y437" s="52">
        <v>0</v>
      </c>
      <c r="Z437" s="52">
        <v>8311.5300000000007</v>
      </c>
      <c r="AA437" s="52">
        <v>8501.32</v>
      </c>
      <c r="AB437" s="52">
        <v>0</v>
      </c>
      <c r="AC437" s="52">
        <v>0</v>
      </c>
      <c r="AD437" s="52">
        <v>1725.97</v>
      </c>
      <c r="AE437" s="52">
        <v>4720.63</v>
      </c>
      <c r="AF437" s="52">
        <v>1787.23</v>
      </c>
      <c r="AG437" s="51">
        <f t="shared" si="60"/>
        <v>56535.59</v>
      </c>
      <c r="AI437" s="41">
        <v>-1.0000000009313226E-2</v>
      </c>
    </row>
    <row r="438" spans="1:35" x14ac:dyDescent="0.3">
      <c r="A438" s="2" t="s">
        <v>277</v>
      </c>
      <c r="B438" s="3">
        <v>6014518</v>
      </c>
      <c r="C438" s="1">
        <v>145874</v>
      </c>
      <c r="D438" s="18">
        <v>3</v>
      </c>
      <c r="E438" s="59">
        <v>1.5</v>
      </c>
      <c r="F438" s="18">
        <v>8751</v>
      </c>
      <c r="G438" s="18">
        <v>17760</v>
      </c>
      <c r="H438" s="18">
        <v>14051.52</v>
      </c>
      <c r="I438" s="18">
        <f t="shared" si="54"/>
        <v>40562.520000000004</v>
      </c>
      <c r="J438" s="18">
        <f t="shared" si="55"/>
        <v>10140.630000000001</v>
      </c>
      <c r="K438" s="18">
        <f t="shared" si="56"/>
        <v>15210.945000000002</v>
      </c>
      <c r="L438" s="17">
        <f t="shared" si="57"/>
        <v>2.0782049401736687E-3</v>
      </c>
      <c r="M438" s="16">
        <f t="shared" si="58"/>
        <v>36368.586453039199</v>
      </c>
      <c r="N438" s="18">
        <f t="shared" si="53"/>
        <v>10140.630000000001</v>
      </c>
      <c r="O438" s="16">
        <v>3.586422781724528</v>
      </c>
      <c r="P438" s="16">
        <f t="shared" si="59"/>
        <v>36368.589999999997</v>
      </c>
      <c r="Q438" s="41"/>
      <c r="R438" s="58">
        <v>7846.1899999999978</v>
      </c>
      <c r="S438" s="58">
        <v>3716.79</v>
      </c>
      <c r="T438" s="58">
        <v>3701.73</v>
      </c>
      <c r="U438" s="58">
        <v>0</v>
      </c>
      <c r="V438" s="58">
        <v>2000.36</v>
      </c>
      <c r="W438" s="58">
        <v>207.87</v>
      </c>
      <c r="X438" s="58">
        <v>2971.93</v>
      </c>
      <c r="Y438" s="58">
        <v>0</v>
      </c>
      <c r="Z438" s="58">
        <v>3954.93</v>
      </c>
      <c r="AA438" s="58">
        <v>6321.07</v>
      </c>
      <c r="AB438" s="58">
        <v>0</v>
      </c>
      <c r="AC438" s="58">
        <v>0</v>
      </c>
      <c r="AD438" s="58">
        <v>1021.23</v>
      </c>
      <c r="AE438" s="58">
        <v>3064.6</v>
      </c>
      <c r="AF438" s="58">
        <v>1561.89</v>
      </c>
      <c r="AG438" s="41">
        <f t="shared" si="60"/>
        <v>36368.589999999997</v>
      </c>
      <c r="AI438" s="41">
        <v>-1.0000000002037268E-2</v>
      </c>
    </row>
    <row r="439" spans="1:35" x14ac:dyDescent="0.3">
      <c r="A439" s="2" t="s">
        <v>276</v>
      </c>
      <c r="B439" s="3">
        <v>6016281</v>
      </c>
      <c r="C439" s="1">
        <v>146093</v>
      </c>
      <c r="D439" s="18">
        <v>4</v>
      </c>
      <c r="E439" s="59">
        <v>2.5</v>
      </c>
      <c r="F439" s="18">
        <v>4834</v>
      </c>
      <c r="G439" s="18">
        <v>13721</v>
      </c>
      <c r="H439" s="18">
        <v>3760</v>
      </c>
      <c r="I439" s="18">
        <f t="shared" si="54"/>
        <v>22315</v>
      </c>
      <c r="J439" s="18">
        <f t="shared" si="55"/>
        <v>5578.75</v>
      </c>
      <c r="K439" s="18">
        <f t="shared" si="56"/>
        <v>13946.875</v>
      </c>
      <c r="L439" s="17">
        <f t="shared" si="57"/>
        <v>1.9055005803376864E-3</v>
      </c>
      <c r="M439" s="16">
        <f t="shared" si="58"/>
        <v>33346.260155909513</v>
      </c>
      <c r="N439" s="18">
        <f t="shared" si="53"/>
        <v>5578.75</v>
      </c>
      <c r="O439" s="16">
        <v>5.9773713028742117</v>
      </c>
      <c r="P439" s="16">
        <f t="shared" si="59"/>
        <v>33346.26</v>
      </c>
      <c r="Q439" s="41"/>
      <c r="R439" s="58">
        <v>7223.6399999999976</v>
      </c>
      <c r="S439" s="58">
        <v>1226.8599999999999</v>
      </c>
      <c r="T439" s="58">
        <v>2462.6799999999998</v>
      </c>
      <c r="U439" s="58">
        <v>0</v>
      </c>
      <c r="V439" s="58">
        <v>182.31</v>
      </c>
      <c r="W439" s="58">
        <v>274.95999999999998</v>
      </c>
      <c r="X439" s="58">
        <v>1471.93</v>
      </c>
      <c r="Y439" s="58">
        <v>0</v>
      </c>
      <c r="Z439" s="58">
        <v>1775.28</v>
      </c>
      <c r="AA439" s="58">
        <v>9242.51</v>
      </c>
      <c r="AB439" s="58">
        <v>2562.8000000000002</v>
      </c>
      <c r="AC439" s="58">
        <v>0</v>
      </c>
      <c r="AD439" s="58">
        <v>91.15</v>
      </c>
      <c r="AE439" s="58">
        <v>5748.74</v>
      </c>
      <c r="AF439" s="58">
        <v>1083.4000000000001</v>
      </c>
      <c r="AG439" s="41">
        <f t="shared" si="60"/>
        <v>33346.26</v>
      </c>
      <c r="AI439" s="41">
        <v>-1.0000000002037268E-2</v>
      </c>
    </row>
    <row r="440" spans="1:35" x14ac:dyDescent="0.3">
      <c r="A440" s="2" t="s">
        <v>275</v>
      </c>
      <c r="B440" s="3">
        <v>6005987</v>
      </c>
      <c r="C440" s="1">
        <v>146119</v>
      </c>
      <c r="D440" s="18">
        <v>1</v>
      </c>
      <c r="E440" s="59">
        <v>0</v>
      </c>
      <c r="F440" s="18">
        <v>1633</v>
      </c>
      <c r="G440" s="18">
        <v>5422</v>
      </c>
      <c r="H440" s="18">
        <v>0</v>
      </c>
      <c r="I440" s="18">
        <f t="shared" si="54"/>
        <v>7055</v>
      </c>
      <c r="J440" s="18">
        <f t="shared" si="55"/>
        <v>1763.75</v>
      </c>
      <c r="K440" s="18">
        <f t="shared" si="56"/>
        <v>0</v>
      </c>
      <c r="L440" s="17">
        <f t="shared" si="57"/>
        <v>0</v>
      </c>
      <c r="M440" s="16">
        <f t="shared" si="58"/>
        <v>0</v>
      </c>
      <c r="N440" s="18">
        <f t="shared" si="53"/>
        <v>1763.75</v>
      </c>
      <c r="O440" s="16">
        <v>0</v>
      </c>
      <c r="P440" s="16">
        <f t="shared" si="59"/>
        <v>0</v>
      </c>
      <c r="Q440" s="41"/>
      <c r="R440" s="58">
        <v>0</v>
      </c>
      <c r="S440" s="58">
        <v>0</v>
      </c>
      <c r="T440" s="58">
        <v>0</v>
      </c>
      <c r="U440" s="58">
        <v>0</v>
      </c>
      <c r="V440" s="58">
        <v>0</v>
      </c>
      <c r="W440" s="58">
        <v>0</v>
      </c>
      <c r="X440" s="58">
        <v>0</v>
      </c>
      <c r="Y440" s="58">
        <v>0</v>
      </c>
      <c r="Z440" s="58">
        <v>0</v>
      </c>
      <c r="AA440" s="58">
        <v>0</v>
      </c>
      <c r="AB440" s="58">
        <v>0</v>
      </c>
      <c r="AC440" s="58">
        <v>0</v>
      </c>
      <c r="AD440" s="58">
        <v>0</v>
      </c>
      <c r="AE440" s="58">
        <v>0</v>
      </c>
      <c r="AF440" s="58">
        <v>0</v>
      </c>
      <c r="AG440" s="41">
        <f t="shared" si="60"/>
        <v>0</v>
      </c>
      <c r="AI440" s="41">
        <v>0</v>
      </c>
    </row>
    <row r="441" spans="1:35" x14ac:dyDescent="0.3">
      <c r="A441" s="2" t="s">
        <v>274</v>
      </c>
      <c r="B441" s="3">
        <v>6006019</v>
      </c>
      <c r="C441" s="1">
        <v>145495</v>
      </c>
      <c r="D441" s="18">
        <v>3</v>
      </c>
      <c r="E441" s="59">
        <v>1.5</v>
      </c>
      <c r="F441" s="18">
        <v>1235</v>
      </c>
      <c r="G441" s="18">
        <v>13100</v>
      </c>
      <c r="H441" s="18">
        <v>0</v>
      </c>
      <c r="I441" s="18">
        <f t="shared" si="54"/>
        <v>14335</v>
      </c>
      <c r="J441" s="18">
        <f t="shared" si="55"/>
        <v>3583.75</v>
      </c>
      <c r="K441" s="18">
        <f t="shared" si="56"/>
        <v>5375.625</v>
      </c>
      <c r="L441" s="17">
        <f t="shared" si="57"/>
        <v>7.3444815108601573E-4</v>
      </c>
      <c r="M441" s="16">
        <f t="shared" si="58"/>
        <v>12852.842644005275</v>
      </c>
      <c r="N441" s="18">
        <f t="shared" si="53"/>
        <v>3583.75</v>
      </c>
      <c r="O441" s="16">
        <v>3.586422781724528</v>
      </c>
      <c r="P441" s="16">
        <f t="shared" si="59"/>
        <v>12852.84</v>
      </c>
      <c r="Q441" s="41"/>
      <c r="R441" s="58">
        <v>1107.31</v>
      </c>
      <c r="S441" s="58">
        <v>0</v>
      </c>
      <c r="T441" s="58">
        <v>0</v>
      </c>
      <c r="U441" s="58">
        <v>0</v>
      </c>
      <c r="V441" s="58">
        <v>0</v>
      </c>
      <c r="W441" s="58">
        <v>0</v>
      </c>
      <c r="X441" s="58">
        <v>0</v>
      </c>
      <c r="Y441" s="58">
        <v>0</v>
      </c>
      <c r="Z441" s="58">
        <v>191.87</v>
      </c>
      <c r="AA441" s="58">
        <v>0</v>
      </c>
      <c r="AB441" s="58">
        <v>0</v>
      </c>
      <c r="AC441" s="58">
        <v>0</v>
      </c>
      <c r="AD441" s="58">
        <v>0</v>
      </c>
      <c r="AE441" s="58">
        <v>8559</v>
      </c>
      <c r="AF441" s="58">
        <v>2994.66</v>
      </c>
      <c r="AG441" s="41">
        <f t="shared" si="60"/>
        <v>12852.84</v>
      </c>
      <c r="AI441" s="41">
        <v>0</v>
      </c>
    </row>
    <row r="442" spans="1:35" x14ac:dyDescent="0.3">
      <c r="A442" s="57" t="s">
        <v>273</v>
      </c>
      <c r="B442" s="23">
        <v>6006076</v>
      </c>
      <c r="C442" s="22">
        <v>146138</v>
      </c>
      <c r="D442" s="54">
        <v>5</v>
      </c>
      <c r="E442" s="56">
        <v>3.5</v>
      </c>
      <c r="F442" s="54">
        <v>2890</v>
      </c>
      <c r="G442" s="54">
        <v>6903</v>
      </c>
      <c r="H442" s="54">
        <v>0</v>
      </c>
      <c r="I442" s="54">
        <f t="shared" si="54"/>
        <v>9793</v>
      </c>
      <c r="J442" s="54">
        <f t="shared" si="55"/>
        <v>2448.25</v>
      </c>
      <c r="K442" s="54">
        <f t="shared" si="56"/>
        <v>8568.875</v>
      </c>
      <c r="L442" s="55">
        <f t="shared" si="57"/>
        <v>1.1707279433809433E-3</v>
      </c>
      <c r="M442" s="53">
        <f t="shared" si="58"/>
        <v>20487.739009166507</v>
      </c>
      <c r="N442" s="54">
        <f t="shared" si="53"/>
        <v>2448.25</v>
      </c>
      <c r="O442" s="53">
        <v>8.3683198240239083</v>
      </c>
      <c r="P442" s="53">
        <f t="shared" si="59"/>
        <v>20487.740000000002</v>
      </c>
      <c r="Q442" s="41"/>
      <c r="R442" s="52">
        <v>6046.11</v>
      </c>
      <c r="S442" s="52">
        <v>0</v>
      </c>
      <c r="T442" s="52">
        <v>0</v>
      </c>
      <c r="U442" s="52">
        <v>0</v>
      </c>
      <c r="V442" s="52">
        <v>0</v>
      </c>
      <c r="W442" s="52">
        <v>0</v>
      </c>
      <c r="X442" s="52">
        <v>0</v>
      </c>
      <c r="Y442" s="52">
        <v>0</v>
      </c>
      <c r="Z442" s="52">
        <v>4734.38</v>
      </c>
      <c r="AA442" s="52">
        <v>3552.35</v>
      </c>
      <c r="AB442" s="52">
        <v>0</v>
      </c>
      <c r="AC442" s="52">
        <v>0</v>
      </c>
      <c r="AD442" s="52">
        <v>1278.26</v>
      </c>
      <c r="AE442" s="52">
        <v>1700.86</v>
      </c>
      <c r="AF442" s="52">
        <v>3175.78</v>
      </c>
      <c r="AG442" s="51">
        <f t="shared" si="60"/>
        <v>20487.739999999998</v>
      </c>
      <c r="AI442" s="41">
        <v>0</v>
      </c>
    </row>
    <row r="443" spans="1:35" x14ac:dyDescent="0.3">
      <c r="A443" s="2" t="s">
        <v>272</v>
      </c>
      <c r="B443" s="3">
        <v>6016737</v>
      </c>
      <c r="C443" s="1">
        <v>146174</v>
      </c>
      <c r="D443" s="18">
        <v>4</v>
      </c>
      <c r="E443" s="59">
        <v>2.5</v>
      </c>
      <c r="F443" s="18">
        <v>205</v>
      </c>
      <c r="G443" s="18">
        <v>2728</v>
      </c>
      <c r="H443" s="18">
        <v>30</v>
      </c>
      <c r="I443" s="18">
        <f t="shared" si="54"/>
        <v>2963</v>
      </c>
      <c r="J443" s="18">
        <f t="shared" si="55"/>
        <v>740.75</v>
      </c>
      <c r="K443" s="18">
        <f t="shared" si="56"/>
        <v>1851.875</v>
      </c>
      <c r="L443" s="17">
        <f t="shared" si="57"/>
        <v>2.5301358814880419E-4</v>
      </c>
      <c r="M443" s="16">
        <f t="shared" si="58"/>
        <v>4427.7377926040735</v>
      </c>
      <c r="N443" s="18">
        <f t="shared" si="53"/>
        <v>740.75</v>
      </c>
      <c r="O443" s="16">
        <v>5.9773713028742117</v>
      </c>
      <c r="P443" s="16">
        <f t="shared" si="59"/>
        <v>4427.74</v>
      </c>
      <c r="Q443" s="41"/>
      <c r="R443" s="58">
        <v>306.33999999999997</v>
      </c>
      <c r="S443" s="58">
        <v>0</v>
      </c>
      <c r="T443" s="58">
        <v>0</v>
      </c>
      <c r="U443" s="58">
        <v>0</v>
      </c>
      <c r="V443" s="58">
        <v>0</v>
      </c>
      <c r="W443" s="58">
        <v>0</v>
      </c>
      <c r="X443" s="58">
        <v>44.83</v>
      </c>
      <c r="Y443" s="58">
        <v>0</v>
      </c>
      <c r="Z443" s="58">
        <v>0</v>
      </c>
      <c r="AA443" s="58">
        <v>3531.13</v>
      </c>
      <c r="AB443" s="58">
        <v>0</v>
      </c>
      <c r="AC443" s="58">
        <v>0</v>
      </c>
      <c r="AD443" s="58">
        <v>0</v>
      </c>
      <c r="AE443" s="58">
        <v>545.44000000000005</v>
      </c>
      <c r="AF443" s="58">
        <v>0</v>
      </c>
      <c r="AG443" s="41">
        <f t="shared" si="60"/>
        <v>4427.74</v>
      </c>
      <c r="AI443" s="41">
        <v>0</v>
      </c>
    </row>
    <row r="444" spans="1:35" x14ac:dyDescent="0.3">
      <c r="A444" s="2" t="s">
        <v>271</v>
      </c>
      <c r="B444" s="3">
        <v>6010391</v>
      </c>
      <c r="C444" s="1">
        <v>145620</v>
      </c>
      <c r="D444" s="18">
        <v>2</v>
      </c>
      <c r="E444" s="59">
        <v>0.75</v>
      </c>
      <c r="F444" s="18">
        <v>1442</v>
      </c>
      <c r="G444" s="18">
        <v>11903</v>
      </c>
      <c r="H444" s="18">
        <v>0</v>
      </c>
      <c r="I444" s="18">
        <f t="shared" si="54"/>
        <v>13345</v>
      </c>
      <c r="J444" s="18">
        <f t="shared" si="55"/>
        <v>3336.25</v>
      </c>
      <c r="K444" s="18">
        <f t="shared" si="56"/>
        <v>2502.1875</v>
      </c>
      <c r="L444" s="17">
        <f t="shared" si="57"/>
        <v>3.4186294301509869E-4</v>
      </c>
      <c r="M444" s="16">
        <f t="shared" si="58"/>
        <v>5982.601502764227</v>
      </c>
      <c r="N444" s="18">
        <f t="shared" si="53"/>
        <v>3336.25</v>
      </c>
      <c r="O444" s="16">
        <v>1.7932113908622638</v>
      </c>
      <c r="P444" s="16">
        <f t="shared" si="59"/>
        <v>5982.6</v>
      </c>
      <c r="Q444" s="41"/>
      <c r="R444" s="58">
        <v>646.46000000000026</v>
      </c>
      <c r="S444" s="58">
        <v>0</v>
      </c>
      <c r="T444" s="58">
        <v>0</v>
      </c>
      <c r="U444" s="58">
        <v>0</v>
      </c>
      <c r="V444" s="58">
        <v>0</v>
      </c>
      <c r="W444" s="58">
        <v>0</v>
      </c>
      <c r="X444" s="58">
        <v>0</v>
      </c>
      <c r="Y444" s="58">
        <v>0</v>
      </c>
      <c r="Z444" s="58">
        <v>1647.51</v>
      </c>
      <c r="AA444" s="58">
        <v>3036.8</v>
      </c>
      <c r="AB444" s="58">
        <v>0</v>
      </c>
      <c r="AC444" s="58">
        <v>0</v>
      </c>
      <c r="AD444" s="58">
        <v>524.51</v>
      </c>
      <c r="AE444" s="58">
        <v>127.32</v>
      </c>
      <c r="AF444" s="58">
        <v>0</v>
      </c>
      <c r="AG444" s="41">
        <f t="shared" si="60"/>
        <v>5982.6</v>
      </c>
      <c r="AI444" s="41">
        <v>1.0000000000218279E-2</v>
      </c>
    </row>
    <row r="445" spans="1:35" x14ac:dyDescent="0.3">
      <c r="A445" s="2" t="s">
        <v>270</v>
      </c>
      <c r="B445" s="3">
        <v>6015812</v>
      </c>
      <c r="C445" s="1">
        <v>146142</v>
      </c>
      <c r="D445" s="18">
        <v>5</v>
      </c>
      <c r="E445" s="59">
        <v>3.5</v>
      </c>
      <c r="F445" s="18">
        <v>749</v>
      </c>
      <c r="G445" s="18">
        <v>1566</v>
      </c>
      <c r="H445" s="18">
        <v>0</v>
      </c>
      <c r="I445" s="18">
        <f t="shared" si="54"/>
        <v>2315</v>
      </c>
      <c r="J445" s="18">
        <f t="shared" si="55"/>
        <v>578.75</v>
      </c>
      <c r="K445" s="18">
        <f t="shared" si="56"/>
        <v>2025.625</v>
      </c>
      <c r="L445" s="17">
        <f t="shared" si="57"/>
        <v>2.7675229132307602E-4</v>
      </c>
      <c r="M445" s="16">
        <f t="shared" si="58"/>
        <v>4843.1650981538305</v>
      </c>
      <c r="N445" s="18">
        <f t="shared" si="53"/>
        <v>578.75</v>
      </c>
      <c r="O445" s="16">
        <v>8.3683198240239083</v>
      </c>
      <c r="P445" s="16">
        <f t="shared" si="59"/>
        <v>4843.17</v>
      </c>
      <c r="Q445" s="41"/>
      <c r="R445" s="58">
        <v>1566.97</v>
      </c>
      <c r="S445" s="58">
        <v>0</v>
      </c>
      <c r="T445" s="58">
        <v>0</v>
      </c>
      <c r="U445" s="58">
        <v>0</v>
      </c>
      <c r="V445" s="58">
        <v>0</v>
      </c>
      <c r="W445" s="58">
        <v>0</v>
      </c>
      <c r="X445" s="58">
        <v>0</v>
      </c>
      <c r="Y445" s="58">
        <v>0</v>
      </c>
      <c r="Z445" s="58">
        <v>0</v>
      </c>
      <c r="AA445" s="58">
        <v>265.69</v>
      </c>
      <c r="AB445" s="58">
        <v>0</v>
      </c>
      <c r="AC445" s="58">
        <v>0</v>
      </c>
      <c r="AD445" s="58">
        <v>0</v>
      </c>
      <c r="AE445" s="58">
        <v>177.83</v>
      </c>
      <c r="AF445" s="58">
        <v>2832.68</v>
      </c>
      <c r="AG445" s="41">
        <f t="shared" si="60"/>
        <v>4843.17</v>
      </c>
      <c r="AI445" s="41">
        <v>0</v>
      </c>
    </row>
    <row r="446" spans="1:35" x14ac:dyDescent="0.3">
      <c r="A446" s="2" t="s">
        <v>269</v>
      </c>
      <c r="B446" s="3">
        <v>6006118</v>
      </c>
      <c r="C446" s="1">
        <v>145813</v>
      </c>
      <c r="D446" s="18">
        <v>1</v>
      </c>
      <c r="E446" s="59">
        <v>0</v>
      </c>
      <c r="F446" s="18">
        <v>3442</v>
      </c>
      <c r="G446" s="18">
        <v>10802</v>
      </c>
      <c r="H446" s="18">
        <v>0</v>
      </c>
      <c r="I446" s="18">
        <f t="shared" si="54"/>
        <v>14244</v>
      </c>
      <c r="J446" s="18">
        <f t="shared" si="55"/>
        <v>3561</v>
      </c>
      <c r="K446" s="18">
        <f t="shared" si="56"/>
        <v>0</v>
      </c>
      <c r="L446" s="17">
        <f t="shared" si="57"/>
        <v>0</v>
      </c>
      <c r="M446" s="16">
        <f t="shared" si="58"/>
        <v>0</v>
      </c>
      <c r="N446" s="18">
        <f t="shared" si="53"/>
        <v>3561</v>
      </c>
      <c r="O446" s="16">
        <v>0</v>
      </c>
      <c r="P446" s="16">
        <f t="shared" si="59"/>
        <v>0</v>
      </c>
      <c r="Q446" s="41"/>
      <c r="R446" s="58">
        <v>0</v>
      </c>
      <c r="S446" s="58">
        <v>0</v>
      </c>
      <c r="T446" s="58">
        <v>0</v>
      </c>
      <c r="U446" s="58">
        <v>0</v>
      </c>
      <c r="V446" s="58">
        <v>0</v>
      </c>
      <c r="W446" s="58">
        <v>0</v>
      </c>
      <c r="X446" s="58">
        <v>0</v>
      </c>
      <c r="Y446" s="58">
        <v>0</v>
      </c>
      <c r="Z446" s="58">
        <v>0</v>
      </c>
      <c r="AA446" s="58">
        <v>0</v>
      </c>
      <c r="AB446" s="58">
        <v>0</v>
      </c>
      <c r="AC446" s="58">
        <v>0</v>
      </c>
      <c r="AD446" s="58">
        <v>0</v>
      </c>
      <c r="AE446" s="58">
        <v>0</v>
      </c>
      <c r="AF446" s="58">
        <v>0</v>
      </c>
      <c r="AG446" s="41">
        <f t="shared" si="60"/>
        <v>0</v>
      </c>
      <c r="AI446" s="41">
        <v>0</v>
      </c>
    </row>
    <row r="447" spans="1:35" x14ac:dyDescent="0.3">
      <c r="A447" s="57" t="s">
        <v>268</v>
      </c>
      <c r="B447" s="23">
        <v>6002208</v>
      </c>
      <c r="C447" s="22">
        <v>145409</v>
      </c>
      <c r="D447" s="54">
        <v>4</v>
      </c>
      <c r="E447" s="56">
        <v>2.5</v>
      </c>
      <c r="F447" s="54">
        <v>2187</v>
      </c>
      <c r="G447" s="54">
        <v>1164</v>
      </c>
      <c r="H447" s="54">
        <v>1754.76</v>
      </c>
      <c r="I447" s="54">
        <f t="shared" si="54"/>
        <v>5105.76</v>
      </c>
      <c r="J447" s="54">
        <f t="shared" si="55"/>
        <v>1276.44</v>
      </c>
      <c r="K447" s="54">
        <f t="shared" si="56"/>
        <v>3191.1000000000004</v>
      </c>
      <c r="L447" s="55">
        <f t="shared" si="57"/>
        <v>4.3598604719090062E-4</v>
      </c>
      <c r="M447" s="53">
        <f t="shared" si="58"/>
        <v>7629.7558258407607</v>
      </c>
      <c r="N447" s="54">
        <f t="shared" si="53"/>
        <v>1276.44</v>
      </c>
      <c r="O447" s="53">
        <v>5.9773713028742117</v>
      </c>
      <c r="P447" s="53">
        <f t="shared" si="59"/>
        <v>7629.76</v>
      </c>
      <c r="Q447" s="41"/>
      <c r="R447" s="52">
        <v>3268.13</v>
      </c>
      <c r="S447" s="52">
        <v>115.48</v>
      </c>
      <c r="T447" s="52">
        <v>1688.31</v>
      </c>
      <c r="U447" s="52">
        <v>0</v>
      </c>
      <c r="V447" s="52">
        <v>743.11</v>
      </c>
      <c r="W447" s="52">
        <v>75.31</v>
      </c>
      <c r="X447" s="52">
        <v>0</v>
      </c>
      <c r="Y447" s="52">
        <v>0</v>
      </c>
      <c r="Z447" s="52">
        <v>0</v>
      </c>
      <c r="AA447" s="52">
        <v>1240.31</v>
      </c>
      <c r="AB447" s="52">
        <v>0</v>
      </c>
      <c r="AC447" s="52">
        <v>0</v>
      </c>
      <c r="AD447" s="52">
        <v>0</v>
      </c>
      <c r="AE447" s="52">
        <v>499.11</v>
      </c>
      <c r="AF447" s="52">
        <v>0</v>
      </c>
      <c r="AG447" s="51">
        <f t="shared" si="60"/>
        <v>7629.7599999999993</v>
      </c>
      <c r="AI447" s="41">
        <v>0</v>
      </c>
    </row>
    <row r="448" spans="1:35" x14ac:dyDescent="0.3">
      <c r="A448" s="2" t="s">
        <v>267</v>
      </c>
      <c r="B448" s="3">
        <v>6003826</v>
      </c>
      <c r="C448" s="1">
        <v>145778</v>
      </c>
      <c r="D448" s="18">
        <v>5</v>
      </c>
      <c r="E448" s="59">
        <v>3.5</v>
      </c>
      <c r="F448" s="18">
        <v>6652</v>
      </c>
      <c r="G448" s="18">
        <v>100751</v>
      </c>
      <c r="H448" s="18">
        <v>16666</v>
      </c>
      <c r="I448" s="18">
        <f t="shared" si="54"/>
        <v>124069</v>
      </c>
      <c r="J448" s="18">
        <f t="shared" si="55"/>
        <v>31017.25</v>
      </c>
      <c r="K448" s="18">
        <f t="shared" si="56"/>
        <v>108560.375</v>
      </c>
      <c r="L448" s="17">
        <f t="shared" si="57"/>
        <v>1.4832129603526013E-2</v>
      </c>
      <c r="M448" s="16">
        <f t="shared" si="58"/>
        <v>259562.26806170522</v>
      </c>
      <c r="N448" s="18">
        <f t="shared" si="53"/>
        <v>31017.25</v>
      </c>
      <c r="O448" s="16">
        <v>8.3683198240239083</v>
      </c>
      <c r="P448" s="16">
        <f t="shared" si="59"/>
        <v>259562.27</v>
      </c>
      <c r="Q448" s="41"/>
      <c r="R448" s="58">
        <v>13916.509999999991</v>
      </c>
      <c r="S448" s="58">
        <v>7261.61</v>
      </c>
      <c r="T448" s="58">
        <v>10406.01</v>
      </c>
      <c r="U448" s="58">
        <v>0</v>
      </c>
      <c r="V448" s="58">
        <v>0</v>
      </c>
      <c r="W448" s="58">
        <v>3096.28</v>
      </c>
      <c r="X448" s="58">
        <v>14102.71</v>
      </c>
      <c r="Y448" s="58">
        <v>0</v>
      </c>
      <c r="Z448" s="58">
        <v>51791.53</v>
      </c>
      <c r="AA448" s="58">
        <v>50701.56</v>
      </c>
      <c r="AB448" s="58">
        <v>29822.6</v>
      </c>
      <c r="AC448" s="58">
        <v>0</v>
      </c>
      <c r="AD448" s="58">
        <v>10349.52</v>
      </c>
      <c r="AE448" s="58">
        <v>59592.9</v>
      </c>
      <c r="AF448" s="58">
        <v>8521.0400000000009</v>
      </c>
      <c r="AG448" s="41">
        <f t="shared" si="60"/>
        <v>259562.27</v>
      </c>
      <c r="AI448" s="41">
        <v>-1.0000000009313226E-2</v>
      </c>
    </row>
    <row r="449" spans="1:35" x14ac:dyDescent="0.3">
      <c r="A449" s="2" t="s">
        <v>12</v>
      </c>
      <c r="B449" s="3">
        <v>6014294</v>
      </c>
      <c r="C449" s="1">
        <v>145843</v>
      </c>
      <c r="D449" s="18">
        <v>2</v>
      </c>
      <c r="E449" s="59">
        <v>0.75</v>
      </c>
      <c r="F449" s="18">
        <v>0</v>
      </c>
      <c r="G449" s="18">
        <v>0</v>
      </c>
      <c r="H449" s="18">
        <v>0</v>
      </c>
      <c r="I449" s="18">
        <f t="shared" si="54"/>
        <v>0</v>
      </c>
      <c r="J449" s="18">
        <f t="shared" si="55"/>
        <v>0</v>
      </c>
      <c r="K449" s="18">
        <f t="shared" si="56"/>
        <v>0</v>
      </c>
      <c r="L449" s="17">
        <f t="shared" si="57"/>
        <v>0</v>
      </c>
      <c r="M449" s="16">
        <f t="shared" si="58"/>
        <v>0</v>
      </c>
      <c r="N449" s="18">
        <f>6800.84/4</f>
        <v>1700.21</v>
      </c>
      <c r="O449" s="16">
        <v>1.7932113908622638</v>
      </c>
      <c r="P449" s="16">
        <f t="shared" si="59"/>
        <v>3048.84</v>
      </c>
      <c r="Q449" s="41"/>
      <c r="R449" s="58">
        <v>1007.79</v>
      </c>
      <c r="S449" s="58">
        <v>385.24</v>
      </c>
      <c r="T449" s="58">
        <v>364.15</v>
      </c>
      <c r="U449" s="58">
        <v>0</v>
      </c>
      <c r="V449" s="58">
        <v>70.040000000000006</v>
      </c>
      <c r="W449" s="58">
        <v>0</v>
      </c>
      <c r="X449" s="58">
        <v>0</v>
      </c>
      <c r="Y449" s="58">
        <v>0</v>
      </c>
      <c r="Z449" s="58">
        <v>4.03</v>
      </c>
      <c r="AA449" s="58">
        <v>501.65</v>
      </c>
      <c r="AB449" s="58">
        <v>0</v>
      </c>
      <c r="AC449" s="58">
        <v>0</v>
      </c>
      <c r="AD449" s="58">
        <v>0</v>
      </c>
      <c r="AE449" s="58">
        <v>633.9</v>
      </c>
      <c r="AF449" s="58">
        <v>82.04</v>
      </c>
      <c r="AG449" s="41">
        <f t="shared" si="60"/>
        <v>3048.8399999999997</v>
      </c>
      <c r="AI449" s="41">
        <v>0</v>
      </c>
    </row>
    <row r="450" spans="1:35" x14ac:dyDescent="0.3">
      <c r="A450" s="2" t="s">
        <v>266</v>
      </c>
      <c r="B450" s="3">
        <v>6006258</v>
      </c>
      <c r="C450" s="1">
        <v>145713</v>
      </c>
      <c r="D450" s="18">
        <v>5</v>
      </c>
      <c r="E450" s="59">
        <v>3.5</v>
      </c>
      <c r="F450" s="18">
        <v>2772</v>
      </c>
      <c r="G450" s="18">
        <v>11023</v>
      </c>
      <c r="H450" s="18">
        <v>4523</v>
      </c>
      <c r="I450" s="18">
        <f t="shared" si="54"/>
        <v>18318</v>
      </c>
      <c r="J450" s="18">
        <f t="shared" si="55"/>
        <v>4579.5</v>
      </c>
      <c r="K450" s="18">
        <f t="shared" si="56"/>
        <v>16028.25</v>
      </c>
      <c r="L450" s="17">
        <f t="shared" si="57"/>
        <v>2.1898697505209966E-3</v>
      </c>
      <c r="M450" s="16">
        <f t="shared" si="58"/>
        <v>38322.720634117439</v>
      </c>
      <c r="N450" s="18">
        <f t="shared" ref="N450:N488" si="61">J450</f>
        <v>4579.5</v>
      </c>
      <c r="O450" s="16">
        <v>8.3683198240239083</v>
      </c>
      <c r="P450" s="16">
        <f t="shared" si="59"/>
        <v>38322.720000000001</v>
      </c>
      <c r="Q450" s="41"/>
      <c r="R450" s="58">
        <v>5799.2299999999959</v>
      </c>
      <c r="S450" s="58">
        <v>3117.2</v>
      </c>
      <c r="T450" s="58">
        <v>3728.09</v>
      </c>
      <c r="U450" s="58">
        <v>0</v>
      </c>
      <c r="V450" s="58">
        <v>257.33</v>
      </c>
      <c r="W450" s="58">
        <v>502.1</v>
      </c>
      <c r="X450" s="58">
        <v>1857.77</v>
      </c>
      <c r="Y450" s="58">
        <v>0</v>
      </c>
      <c r="Z450" s="58">
        <v>6261.6</v>
      </c>
      <c r="AA450" s="58">
        <v>7828.56</v>
      </c>
      <c r="AB450" s="58">
        <v>18.829999999999998</v>
      </c>
      <c r="AC450" s="58">
        <v>0</v>
      </c>
      <c r="AD450" s="58">
        <v>1397.51</v>
      </c>
      <c r="AE450" s="58">
        <v>7554.5</v>
      </c>
      <c r="AF450" s="58">
        <v>0</v>
      </c>
      <c r="AG450" s="41">
        <f t="shared" si="60"/>
        <v>38322.720000000001</v>
      </c>
      <c r="AI450" s="41">
        <v>-2.0000000004074536E-2</v>
      </c>
    </row>
    <row r="451" spans="1:35" x14ac:dyDescent="0.3">
      <c r="A451" s="2" t="s">
        <v>265</v>
      </c>
      <c r="B451" s="3">
        <v>6006266</v>
      </c>
      <c r="C451" s="1">
        <v>146057</v>
      </c>
      <c r="D451" s="18">
        <v>2</v>
      </c>
      <c r="E451" s="59">
        <v>0.75</v>
      </c>
      <c r="F451" s="18">
        <v>1545</v>
      </c>
      <c r="G451" s="18">
        <v>5409</v>
      </c>
      <c r="H451" s="18">
        <v>53.76</v>
      </c>
      <c r="I451" s="18">
        <f t="shared" si="54"/>
        <v>7007.76</v>
      </c>
      <c r="J451" s="18">
        <f t="shared" si="55"/>
        <v>1751.94</v>
      </c>
      <c r="K451" s="18">
        <f t="shared" si="56"/>
        <v>1313.9549999999999</v>
      </c>
      <c r="L451" s="17">
        <f t="shared" si="57"/>
        <v>1.7951992937755625E-4</v>
      </c>
      <c r="M451" s="16">
        <f t="shared" si="58"/>
        <v>3141.5987641072343</v>
      </c>
      <c r="N451" s="18">
        <f t="shared" si="61"/>
        <v>1751.94</v>
      </c>
      <c r="O451" s="16">
        <v>1.7932113908622638</v>
      </c>
      <c r="P451" s="16">
        <f t="shared" si="59"/>
        <v>3141.6</v>
      </c>
      <c r="Q451" s="41"/>
      <c r="R451" s="58">
        <v>692.63999999999976</v>
      </c>
      <c r="S451" s="58">
        <v>0</v>
      </c>
      <c r="T451" s="58">
        <v>0</v>
      </c>
      <c r="U451" s="58">
        <v>0</v>
      </c>
      <c r="V451" s="58">
        <v>0</v>
      </c>
      <c r="W451" s="58">
        <v>0</v>
      </c>
      <c r="X451" s="58">
        <v>0</v>
      </c>
      <c r="Y451" s="58">
        <v>24.1</v>
      </c>
      <c r="Z451" s="58">
        <v>313.81</v>
      </c>
      <c r="AA451" s="58">
        <v>546.03</v>
      </c>
      <c r="AB451" s="58">
        <v>0</v>
      </c>
      <c r="AC451" s="58">
        <v>0</v>
      </c>
      <c r="AD451" s="58">
        <v>54.69</v>
      </c>
      <c r="AE451" s="58">
        <v>1208.6199999999999</v>
      </c>
      <c r="AF451" s="58">
        <v>301.70999999999998</v>
      </c>
      <c r="AG451" s="41">
        <f t="shared" si="60"/>
        <v>3141.5999999999995</v>
      </c>
      <c r="AI451" s="41">
        <v>9.9999999997635314E-3</v>
      </c>
    </row>
    <row r="452" spans="1:35" x14ac:dyDescent="0.3">
      <c r="A452" s="57" t="s">
        <v>264</v>
      </c>
      <c r="B452" s="23">
        <v>6004444</v>
      </c>
      <c r="C452" s="22">
        <v>145483</v>
      </c>
      <c r="D452" s="54">
        <v>4</v>
      </c>
      <c r="E452" s="56">
        <v>2.5</v>
      </c>
      <c r="F452" s="54">
        <v>1649</v>
      </c>
      <c r="G452" s="54">
        <v>11635</v>
      </c>
      <c r="H452" s="54">
        <v>267.12</v>
      </c>
      <c r="I452" s="54">
        <f t="shared" si="54"/>
        <v>13551.12</v>
      </c>
      <c r="J452" s="54">
        <f t="shared" si="55"/>
        <v>3387.78</v>
      </c>
      <c r="K452" s="54">
        <f t="shared" si="56"/>
        <v>8469.4500000000007</v>
      </c>
      <c r="L452" s="55">
        <f t="shared" si="57"/>
        <v>1.1571439401400687E-3</v>
      </c>
      <c r="M452" s="53">
        <f t="shared" si="58"/>
        <v>20250.018952451202</v>
      </c>
      <c r="N452" s="54">
        <f t="shared" si="61"/>
        <v>3387.78</v>
      </c>
      <c r="O452" s="53">
        <v>5.9773713028742117</v>
      </c>
      <c r="P452" s="53">
        <f t="shared" si="59"/>
        <v>20250.02</v>
      </c>
      <c r="Q452" s="41"/>
      <c r="R452" s="52">
        <v>2464.17</v>
      </c>
      <c r="S452" s="52">
        <v>0</v>
      </c>
      <c r="T452" s="52">
        <v>0</v>
      </c>
      <c r="U452" s="52">
        <v>0</v>
      </c>
      <c r="V452" s="52">
        <v>0</v>
      </c>
      <c r="W452" s="52">
        <v>0</v>
      </c>
      <c r="X452" s="52">
        <v>0</v>
      </c>
      <c r="Y452" s="52">
        <v>399.17</v>
      </c>
      <c r="Z452" s="52">
        <v>4000.36</v>
      </c>
      <c r="AA452" s="52">
        <v>3356.29</v>
      </c>
      <c r="AB452" s="52">
        <v>0</v>
      </c>
      <c r="AC452" s="52">
        <v>0</v>
      </c>
      <c r="AD452" s="52">
        <v>895.11</v>
      </c>
      <c r="AE452" s="52">
        <v>8976.52</v>
      </c>
      <c r="AF452" s="52">
        <v>158.4</v>
      </c>
      <c r="AG452" s="51">
        <f t="shared" si="60"/>
        <v>20250.020000000004</v>
      </c>
      <c r="AI452" s="41">
        <v>0</v>
      </c>
    </row>
    <row r="453" spans="1:35" x14ac:dyDescent="0.3">
      <c r="A453" s="2" t="s">
        <v>263</v>
      </c>
      <c r="B453" s="3">
        <v>6013171</v>
      </c>
      <c r="C453" s="1">
        <v>145748</v>
      </c>
      <c r="D453" s="18">
        <v>3</v>
      </c>
      <c r="E453" s="59">
        <v>1.5</v>
      </c>
      <c r="F453" s="18">
        <v>0</v>
      </c>
      <c r="G453" s="18">
        <v>0</v>
      </c>
      <c r="H453" s="18">
        <v>0</v>
      </c>
      <c r="I453" s="18">
        <f t="shared" si="54"/>
        <v>0</v>
      </c>
      <c r="J453" s="18">
        <f t="shared" si="55"/>
        <v>0</v>
      </c>
      <c r="K453" s="18">
        <f t="shared" si="56"/>
        <v>0</v>
      </c>
      <c r="L453" s="17">
        <f t="shared" si="57"/>
        <v>0</v>
      </c>
      <c r="M453" s="16">
        <f t="shared" si="58"/>
        <v>0</v>
      </c>
      <c r="N453" s="18">
        <f t="shared" si="61"/>
        <v>0</v>
      </c>
      <c r="O453" s="16">
        <v>3.586422781724528</v>
      </c>
      <c r="P453" s="16">
        <f t="shared" si="59"/>
        <v>0</v>
      </c>
      <c r="Q453" s="41"/>
      <c r="R453" s="58">
        <v>0</v>
      </c>
      <c r="S453" s="58">
        <v>0</v>
      </c>
      <c r="T453" s="58">
        <v>0</v>
      </c>
      <c r="U453" s="58">
        <v>0</v>
      </c>
      <c r="V453" s="58">
        <v>0</v>
      </c>
      <c r="W453" s="58">
        <v>0</v>
      </c>
      <c r="X453" s="58">
        <v>0</v>
      </c>
      <c r="Y453" s="58">
        <v>0</v>
      </c>
      <c r="Z453" s="58">
        <v>0</v>
      </c>
      <c r="AA453" s="58">
        <v>0</v>
      </c>
      <c r="AB453" s="58">
        <v>0</v>
      </c>
      <c r="AC453" s="58">
        <v>0</v>
      </c>
      <c r="AD453" s="58">
        <v>0</v>
      </c>
      <c r="AE453" s="58">
        <v>0</v>
      </c>
      <c r="AF453" s="58">
        <v>0</v>
      </c>
      <c r="AG453" s="41">
        <f t="shared" si="60"/>
        <v>0</v>
      </c>
      <c r="AI453" s="41">
        <v>0</v>
      </c>
    </row>
    <row r="454" spans="1:35" x14ac:dyDescent="0.3">
      <c r="A454" s="2" t="s">
        <v>262</v>
      </c>
      <c r="B454" s="3">
        <v>6005698</v>
      </c>
      <c r="C454" s="1">
        <v>146007</v>
      </c>
      <c r="D454" s="18">
        <v>4</v>
      </c>
      <c r="E454" s="59">
        <v>2.5</v>
      </c>
      <c r="F454" s="18">
        <v>0</v>
      </c>
      <c r="G454" s="18">
        <v>0</v>
      </c>
      <c r="H454" s="18">
        <v>0</v>
      </c>
      <c r="I454" s="18">
        <f t="shared" si="54"/>
        <v>0</v>
      </c>
      <c r="J454" s="18">
        <f t="shared" si="55"/>
        <v>0</v>
      </c>
      <c r="K454" s="18">
        <f t="shared" si="56"/>
        <v>0</v>
      </c>
      <c r="L454" s="17">
        <f t="shared" si="57"/>
        <v>0</v>
      </c>
      <c r="M454" s="16">
        <f t="shared" si="58"/>
        <v>0</v>
      </c>
      <c r="N454" s="18">
        <f t="shared" si="61"/>
        <v>0</v>
      </c>
      <c r="O454" s="16">
        <v>5.9773713028742117</v>
      </c>
      <c r="P454" s="16">
        <f t="shared" si="59"/>
        <v>0</v>
      </c>
      <c r="Q454" s="41"/>
      <c r="R454" s="58">
        <v>0</v>
      </c>
      <c r="S454" s="58">
        <v>0</v>
      </c>
      <c r="T454" s="58">
        <v>0</v>
      </c>
      <c r="U454" s="58">
        <v>0</v>
      </c>
      <c r="V454" s="58">
        <v>0</v>
      </c>
      <c r="W454" s="58">
        <v>0</v>
      </c>
      <c r="X454" s="58">
        <v>0</v>
      </c>
      <c r="Y454" s="58">
        <v>0</v>
      </c>
      <c r="Z454" s="58">
        <v>0</v>
      </c>
      <c r="AA454" s="58">
        <v>0</v>
      </c>
      <c r="AB454" s="58">
        <v>0</v>
      </c>
      <c r="AC454" s="58">
        <v>0</v>
      </c>
      <c r="AD454" s="58">
        <v>0</v>
      </c>
      <c r="AE454" s="58">
        <v>0</v>
      </c>
      <c r="AF454" s="58">
        <v>0</v>
      </c>
      <c r="AG454" s="41">
        <f t="shared" si="60"/>
        <v>0</v>
      </c>
      <c r="AI454" s="41">
        <v>0</v>
      </c>
    </row>
    <row r="455" spans="1:35" x14ac:dyDescent="0.3">
      <c r="A455" s="2" t="s">
        <v>261</v>
      </c>
      <c r="B455" s="3">
        <v>6012322</v>
      </c>
      <c r="C455" s="1">
        <v>146162</v>
      </c>
      <c r="D455" s="18">
        <v>1</v>
      </c>
      <c r="E455" s="59">
        <v>0</v>
      </c>
      <c r="F455" s="18">
        <v>1649</v>
      </c>
      <c r="G455" s="18">
        <v>6406</v>
      </c>
      <c r="H455" s="18">
        <v>469.56</v>
      </c>
      <c r="I455" s="18">
        <f t="shared" si="54"/>
        <v>8524.56</v>
      </c>
      <c r="J455" s="18">
        <f t="shared" si="55"/>
        <v>2131.14</v>
      </c>
      <c r="K455" s="18">
        <f t="shared" si="56"/>
        <v>0</v>
      </c>
      <c r="L455" s="17">
        <f t="shared" si="57"/>
        <v>0</v>
      </c>
      <c r="M455" s="16">
        <f t="shared" si="58"/>
        <v>0</v>
      </c>
      <c r="N455" s="18">
        <f t="shared" si="61"/>
        <v>2131.14</v>
      </c>
      <c r="O455" s="16">
        <v>0</v>
      </c>
      <c r="P455" s="16">
        <f t="shared" si="59"/>
        <v>0</v>
      </c>
      <c r="Q455" s="41"/>
      <c r="R455" s="58">
        <v>0</v>
      </c>
      <c r="S455" s="58">
        <v>0</v>
      </c>
      <c r="T455" s="58">
        <v>0</v>
      </c>
      <c r="U455" s="58">
        <v>0</v>
      </c>
      <c r="V455" s="58">
        <v>0</v>
      </c>
      <c r="W455" s="58">
        <v>0</v>
      </c>
      <c r="X455" s="58">
        <v>0</v>
      </c>
      <c r="Y455" s="58">
        <v>0</v>
      </c>
      <c r="Z455" s="58">
        <v>0</v>
      </c>
      <c r="AA455" s="58">
        <v>0</v>
      </c>
      <c r="AB455" s="58">
        <v>0</v>
      </c>
      <c r="AC455" s="58">
        <v>0</v>
      </c>
      <c r="AD455" s="58">
        <v>0</v>
      </c>
      <c r="AE455" s="58">
        <v>0</v>
      </c>
      <c r="AF455" s="58">
        <v>0</v>
      </c>
      <c r="AG455" s="41">
        <f t="shared" si="60"/>
        <v>0</v>
      </c>
      <c r="AI455" s="41">
        <v>0</v>
      </c>
    </row>
    <row r="456" spans="1:35" x14ac:dyDescent="0.3">
      <c r="A456" s="2" t="s">
        <v>260</v>
      </c>
      <c r="B456" s="3">
        <v>6012512</v>
      </c>
      <c r="C456" s="1">
        <v>145685</v>
      </c>
      <c r="D456" s="18">
        <v>4</v>
      </c>
      <c r="E456" s="59">
        <v>2.5</v>
      </c>
      <c r="F456" s="18">
        <v>1897</v>
      </c>
      <c r="G456" s="18">
        <v>11370</v>
      </c>
      <c r="H456" s="18">
        <v>0</v>
      </c>
      <c r="I456" s="18">
        <f t="shared" si="54"/>
        <v>13267</v>
      </c>
      <c r="J456" s="18">
        <f t="shared" si="55"/>
        <v>3316.75</v>
      </c>
      <c r="K456" s="18">
        <f t="shared" si="56"/>
        <v>8291.875</v>
      </c>
      <c r="L456" s="17">
        <f t="shared" si="57"/>
        <v>1.1328826439318883E-3</v>
      </c>
      <c r="M456" s="16">
        <f t="shared" si="58"/>
        <v>19825.446268808046</v>
      </c>
      <c r="N456" s="18">
        <f t="shared" si="61"/>
        <v>3316.75</v>
      </c>
      <c r="O456" s="16">
        <v>5.9773713028742117</v>
      </c>
      <c r="P456" s="16">
        <f t="shared" si="59"/>
        <v>19825.45</v>
      </c>
      <c r="Q456" s="41"/>
      <c r="R456" s="58">
        <v>2834.77</v>
      </c>
      <c r="S456" s="58">
        <v>0</v>
      </c>
      <c r="T456" s="58">
        <v>0</v>
      </c>
      <c r="U456" s="58">
        <v>0</v>
      </c>
      <c r="V456" s="58">
        <v>0</v>
      </c>
      <c r="W456" s="58">
        <v>0</v>
      </c>
      <c r="X456" s="58">
        <v>0</v>
      </c>
      <c r="Y456" s="58">
        <v>0</v>
      </c>
      <c r="Z456" s="58">
        <v>17.93</v>
      </c>
      <c r="AA456" s="58">
        <v>1987.48</v>
      </c>
      <c r="AB456" s="58">
        <v>0</v>
      </c>
      <c r="AC456" s="58">
        <v>0</v>
      </c>
      <c r="AD456" s="58">
        <v>46.32</v>
      </c>
      <c r="AE456" s="58">
        <v>14392.02</v>
      </c>
      <c r="AF456" s="58">
        <v>546.92999999999995</v>
      </c>
      <c r="AG456" s="41">
        <f t="shared" si="60"/>
        <v>19825.45</v>
      </c>
      <c r="AI456" s="41">
        <v>0</v>
      </c>
    </row>
    <row r="457" spans="1:35" x14ac:dyDescent="0.3">
      <c r="A457" s="57" t="s">
        <v>259</v>
      </c>
      <c r="B457" s="23">
        <v>6001531</v>
      </c>
      <c r="C457" s="22" t="s">
        <v>258</v>
      </c>
      <c r="D457" s="54">
        <v>3</v>
      </c>
      <c r="E457" s="56">
        <v>1.5</v>
      </c>
      <c r="F457" s="54">
        <v>3098</v>
      </c>
      <c r="G457" s="54">
        <v>9748</v>
      </c>
      <c r="H457" s="54">
        <v>0</v>
      </c>
      <c r="I457" s="54">
        <f t="shared" si="54"/>
        <v>12846</v>
      </c>
      <c r="J457" s="54">
        <f t="shared" si="55"/>
        <v>3211.5</v>
      </c>
      <c r="K457" s="54">
        <f t="shared" si="56"/>
        <v>4817.25</v>
      </c>
      <c r="L457" s="55">
        <f t="shared" si="57"/>
        <v>6.5815981505761825E-4</v>
      </c>
      <c r="M457" s="53">
        <f t="shared" si="58"/>
        <v>11517.796763508319</v>
      </c>
      <c r="N457" s="54">
        <f t="shared" si="61"/>
        <v>3211.5</v>
      </c>
      <c r="O457" s="53">
        <v>3.586422781724528</v>
      </c>
      <c r="P457" s="53">
        <f t="shared" si="59"/>
        <v>11517.8</v>
      </c>
      <c r="Q457" s="41"/>
      <c r="R457" s="52">
        <v>2777.69</v>
      </c>
      <c r="S457" s="52">
        <v>0</v>
      </c>
      <c r="T457" s="52">
        <v>0</v>
      </c>
      <c r="U457" s="52">
        <v>0</v>
      </c>
      <c r="V457" s="52">
        <v>0</v>
      </c>
      <c r="W457" s="52">
        <v>0</v>
      </c>
      <c r="X457" s="52">
        <v>0</v>
      </c>
      <c r="Y457" s="52">
        <v>0</v>
      </c>
      <c r="Z457" s="52">
        <v>2311.4499999999998</v>
      </c>
      <c r="AA457" s="52">
        <v>1680.24</v>
      </c>
      <c r="AB457" s="52">
        <v>0</v>
      </c>
      <c r="AC457" s="52">
        <v>0</v>
      </c>
      <c r="AD457" s="52">
        <v>628.52</v>
      </c>
      <c r="AE457" s="52">
        <v>4119.8999999999996</v>
      </c>
      <c r="AF457" s="52">
        <v>0</v>
      </c>
      <c r="AG457" s="51">
        <f t="shared" si="60"/>
        <v>11517.8</v>
      </c>
      <c r="AI457" s="41">
        <v>0</v>
      </c>
    </row>
    <row r="458" spans="1:35" x14ac:dyDescent="0.3">
      <c r="A458" s="2" t="s">
        <v>257</v>
      </c>
      <c r="B458" s="3">
        <v>6006498</v>
      </c>
      <c r="C458" s="1">
        <v>146021</v>
      </c>
      <c r="D458" s="18">
        <v>5</v>
      </c>
      <c r="E458" s="59">
        <v>3.5</v>
      </c>
      <c r="F458" s="18">
        <v>1422</v>
      </c>
      <c r="G458" s="18">
        <v>9393</v>
      </c>
      <c r="H458" s="18">
        <v>10.92</v>
      </c>
      <c r="I458" s="18">
        <f t="shared" si="54"/>
        <v>10825.92</v>
      </c>
      <c r="J458" s="18">
        <f t="shared" si="55"/>
        <v>2706.48</v>
      </c>
      <c r="K458" s="18">
        <f t="shared" si="56"/>
        <v>9472.68</v>
      </c>
      <c r="L458" s="17">
        <f t="shared" si="57"/>
        <v>1.2942108707042399E-3</v>
      </c>
      <c r="M458" s="16">
        <f t="shared" si="58"/>
        <v>22648.690237324197</v>
      </c>
      <c r="N458" s="18">
        <f t="shared" si="61"/>
        <v>2706.48</v>
      </c>
      <c r="O458" s="16">
        <v>8.3683198240239083</v>
      </c>
      <c r="P458" s="16">
        <f t="shared" si="59"/>
        <v>22648.69</v>
      </c>
      <c r="Q458" s="41"/>
      <c r="R458" s="58">
        <v>2974.929999999998</v>
      </c>
      <c r="S458" s="58">
        <v>0</v>
      </c>
      <c r="T458" s="58">
        <v>0</v>
      </c>
      <c r="U458" s="58">
        <v>0</v>
      </c>
      <c r="V458" s="58">
        <v>0</v>
      </c>
      <c r="W458" s="58">
        <v>0</v>
      </c>
      <c r="X458" s="58">
        <v>0</v>
      </c>
      <c r="Y458" s="58">
        <v>22.85</v>
      </c>
      <c r="Z458" s="58">
        <v>9460.39</v>
      </c>
      <c r="AA458" s="58">
        <v>1479.1</v>
      </c>
      <c r="AB458" s="58">
        <v>0</v>
      </c>
      <c r="AC458" s="58">
        <v>0</v>
      </c>
      <c r="AD458" s="58">
        <v>1667.39</v>
      </c>
      <c r="AE458" s="58">
        <v>5483.34</v>
      </c>
      <c r="AF458" s="58">
        <v>1560.69</v>
      </c>
      <c r="AG458" s="41">
        <f t="shared" si="60"/>
        <v>22648.69</v>
      </c>
      <c r="AI458" s="41">
        <v>-1.0000000002037268E-2</v>
      </c>
    </row>
    <row r="459" spans="1:35" x14ac:dyDescent="0.3">
      <c r="A459" s="2" t="s">
        <v>256</v>
      </c>
      <c r="B459" s="3">
        <v>6006522</v>
      </c>
      <c r="C459" s="1">
        <v>146115</v>
      </c>
      <c r="D459" s="18">
        <v>2</v>
      </c>
      <c r="E459" s="59">
        <v>0.75</v>
      </c>
      <c r="F459" s="18">
        <v>1598</v>
      </c>
      <c r="G459" s="18">
        <v>5758</v>
      </c>
      <c r="H459" s="18">
        <v>0</v>
      </c>
      <c r="I459" s="18">
        <f t="shared" si="54"/>
        <v>7356</v>
      </c>
      <c r="J459" s="18">
        <f t="shared" si="55"/>
        <v>1839</v>
      </c>
      <c r="K459" s="18">
        <f t="shared" si="56"/>
        <v>1379.25</v>
      </c>
      <c r="L459" s="17">
        <f t="shared" si="57"/>
        <v>1.8844089987404017E-4</v>
      </c>
      <c r="M459" s="16">
        <f t="shared" si="58"/>
        <v>3297.715747795703</v>
      </c>
      <c r="N459" s="18">
        <f t="shared" si="61"/>
        <v>1839</v>
      </c>
      <c r="O459" s="16">
        <v>1.7932113908622638</v>
      </c>
      <c r="P459" s="16">
        <f t="shared" si="59"/>
        <v>3297.72</v>
      </c>
      <c r="Q459" s="41"/>
      <c r="R459" s="58">
        <v>716.39</v>
      </c>
      <c r="S459" s="58">
        <v>0</v>
      </c>
      <c r="T459" s="58">
        <v>0</v>
      </c>
      <c r="U459" s="58">
        <v>0</v>
      </c>
      <c r="V459" s="58">
        <v>0</v>
      </c>
      <c r="W459" s="58">
        <v>0</v>
      </c>
      <c r="X459" s="58">
        <v>0</v>
      </c>
      <c r="Y459" s="58">
        <v>0</v>
      </c>
      <c r="Z459" s="58">
        <v>0</v>
      </c>
      <c r="AA459" s="58">
        <v>213.39</v>
      </c>
      <c r="AB459" s="58">
        <v>0</v>
      </c>
      <c r="AC459" s="58">
        <v>0</v>
      </c>
      <c r="AD459" s="58">
        <v>0</v>
      </c>
      <c r="AE459" s="58">
        <v>1252.56</v>
      </c>
      <c r="AF459" s="58">
        <v>1115.3800000000001</v>
      </c>
      <c r="AG459" s="41">
        <f t="shared" si="60"/>
        <v>3297.7200000000003</v>
      </c>
      <c r="AI459" s="41">
        <v>0</v>
      </c>
    </row>
    <row r="460" spans="1:35" x14ac:dyDescent="0.3">
      <c r="A460" s="2" t="s">
        <v>255</v>
      </c>
      <c r="B460" s="3">
        <v>6002091</v>
      </c>
      <c r="C460" s="1">
        <v>145631</v>
      </c>
      <c r="D460" s="18">
        <v>2</v>
      </c>
      <c r="E460" s="59">
        <v>0.75</v>
      </c>
      <c r="F460" s="18">
        <v>1113</v>
      </c>
      <c r="G460" s="18">
        <v>7571</v>
      </c>
      <c r="H460" s="18">
        <v>0</v>
      </c>
      <c r="I460" s="18">
        <f t="shared" si="54"/>
        <v>8684</v>
      </c>
      <c r="J460" s="18">
        <f t="shared" si="55"/>
        <v>2171</v>
      </c>
      <c r="K460" s="18">
        <f t="shared" si="56"/>
        <v>1628.25</v>
      </c>
      <c r="L460" s="17">
        <f t="shared" si="57"/>
        <v>2.224606816892557E-4</v>
      </c>
      <c r="M460" s="16">
        <f t="shared" si="58"/>
        <v>3893.0619295619749</v>
      </c>
      <c r="N460" s="18">
        <f t="shared" si="61"/>
        <v>2171</v>
      </c>
      <c r="O460" s="16">
        <v>1.7932113908622638</v>
      </c>
      <c r="P460" s="16">
        <f t="shared" si="59"/>
        <v>3893.06</v>
      </c>
      <c r="Q460" s="41"/>
      <c r="R460" s="58">
        <v>498.96</v>
      </c>
      <c r="S460" s="58">
        <v>0</v>
      </c>
      <c r="T460" s="58">
        <v>0</v>
      </c>
      <c r="U460" s="58">
        <v>0</v>
      </c>
      <c r="V460" s="58">
        <v>0</v>
      </c>
      <c r="W460" s="58">
        <v>0</v>
      </c>
      <c r="X460" s="58">
        <v>0</v>
      </c>
      <c r="Y460" s="58">
        <v>0</v>
      </c>
      <c r="Z460" s="58">
        <v>1897.22</v>
      </c>
      <c r="AA460" s="58">
        <v>990.3</v>
      </c>
      <c r="AB460" s="58">
        <v>0</v>
      </c>
      <c r="AC460" s="58">
        <v>0</v>
      </c>
      <c r="AD460" s="58">
        <v>394.51</v>
      </c>
      <c r="AE460" s="58">
        <v>41.24</v>
      </c>
      <c r="AF460" s="58">
        <v>70.83</v>
      </c>
      <c r="AG460" s="41">
        <f t="shared" si="60"/>
        <v>3893.0599999999995</v>
      </c>
      <c r="AI460" s="41">
        <v>0</v>
      </c>
    </row>
    <row r="461" spans="1:35" x14ac:dyDescent="0.3">
      <c r="A461" s="2" t="s">
        <v>254</v>
      </c>
      <c r="B461" s="3">
        <v>6003644</v>
      </c>
      <c r="C461" s="1">
        <v>145696</v>
      </c>
      <c r="D461" s="18">
        <v>5</v>
      </c>
      <c r="E461" s="59">
        <v>3.5</v>
      </c>
      <c r="F461" s="18">
        <v>15911</v>
      </c>
      <c r="G461" s="18">
        <v>41257</v>
      </c>
      <c r="H461" s="18">
        <v>12241</v>
      </c>
      <c r="I461" s="18">
        <f t="shared" si="54"/>
        <v>69409</v>
      </c>
      <c r="J461" s="18">
        <f t="shared" si="55"/>
        <v>17352.25</v>
      </c>
      <c r="K461" s="18">
        <f t="shared" si="56"/>
        <v>60732.875</v>
      </c>
      <c r="L461" s="17">
        <f t="shared" si="57"/>
        <v>8.2976672952239251E-3</v>
      </c>
      <c r="M461" s="16">
        <f t="shared" si="58"/>
        <v>145209.17766641869</v>
      </c>
      <c r="N461" s="18">
        <f t="shared" si="61"/>
        <v>17352.25</v>
      </c>
      <c r="O461" s="16">
        <v>8.3683198240239083</v>
      </c>
      <c r="P461" s="16">
        <f t="shared" si="59"/>
        <v>145209.18</v>
      </c>
      <c r="Q461" s="41"/>
      <c r="R461" s="58">
        <v>33287.08</v>
      </c>
      <c r="S461" s="58">
        <v>3820.14</v>
      </c>
      <c r="T461" s="58">
        <v>10387.18</v>
      </c>
      <c r="U461" s="58">
        <v>0</v>
      </c>
      <c r="V461" s="58">
        <v>1462.36</v>
      </c>
      <c r="W461" s="58">
        <v>2064.88</v>
      </c>
      <c r="X461" s="58">
        <v>7874.59</v>
      </c>
      <c r="Y461" s="58">
        <v>0</v>
      </c>
      <c r="Z461" s="58">
        <v>22853.88</v>
      </c>
      <c r="AA461" s="58">
        <v>20958.46</v>
      </c>
      <c r="AB461" s="58">
        <v>13786.81</v>
      </c>
      <c r="AC461" s="58">
        <v>0</v>
      </c>
      <c r="AD461" s="58">
        <v>4175.79</v>
      </c>
      <c r="AE461" s="58">
        <v>20696.95</v>
      </c>
      <c r="AF461" s="58">
        <v>3841.06</v>
      </c>
      <c r="AG461" s="41">
        <f t="shared" si="60"/>
        <v>145209.18</v>
      </c>
      <c r="AI461" s="41">
        <v>0</v>
      </c>
    </row>
    <row r="462" spans="1:35" x14ac:dyDescent="0.3">
      <c r="A462" s="57" t="s">
        <v>253</v>
      </c>
      <c r="B462" s="23">
        <v>6006555</v>
      </c>
      <c r="C462" s="22">
        <v>145478</v>
      </c>
      <c r="D462" s="54">
        <v>3</v>
      </c>
      <c r="E462" s="56">
        <v>1.5</v>
      </c>
      <c r="F462" s="54">
        <v>1619</v>
      </c>
      <c r="G462" s="54">
        <v>6018</v>
      </c>
      <c r="H462" s="54">
        <v>0</v>
      </c>
      <c r="I462" s="54">
        <f t="shared" si="54"/>
        <v>7637</v>
      </c>
      <c r="J462" s="54">
        <f t="shared" si="55"/>
        <v>1909.25</v>
      </c>
      <c r="K462" s="54">
        <f t="shared" si="56"/>
        <v>2863.875</v>
      </c>
      <c r="L462" s="55">
        <f t="shared" si="57"/>
        <v>3.9127872548614593E-4</v>
      </c>
      <c r="M462" s="53">
        <f t="shared" si="58"/>
        <v>6847.3776960075538</v>
      </c>
      <c r="N462" s="54">
        <f t="shared" si="61"/>
        <v>1909.25</v>
      </c>
      <c r="O462" s="53">
        <v>3.586422781724528</v>
      </c>
      <c r="P462" s="53">
        <f t="shared" si="59"/>
        <v>6847.38</v>
      </c>
      <c r="Q462" s="41"/>
      <c r="R462" s="52">
        <v>1451.61</v>
      </c>
      <c r="S462" s="52">
        <v>0</v>
      </c>
      <c r="T462" s="52">
        <v>0</v>
      </c>
      <c r="U462" s="52">
        <v>0</v>
      </c>
      <c r="V462" s="52">
        <v>0</v>
      </c>
      <c r="W462" s="52">
        <v>0</v>
      </c>
      <c r="X462" s="52">
        <v>0</v>
      </c>
      <c r="Y462" s="52">
        <v>0</v>
      </c>
      <c r="Z462" s="52">
        <v>2248.69</v>
      </c>
      <c r="AA462" s="52">
        <v>2025.43</v>
      </c>
      <c r="AB462" s="52">
        <v>0</v>
      </c>
      <c r="AC462" s="52">
        <v>0</v>
      </c>
      <c r="AD462" s="52">
        <v>488.65</v>
      </c>
      <c r="AE462" s="52">
        <v>385.54</v>
      </c>
      <c r="AF462" s="52">
        <v>247.46</v>
      </c>
      <c r="AG462" s="51">
        <f t="shared" si="60"/>
        <v>6847.38</v>
      </c>
      <c r="AI462" s="41">
        <v>0</v>
      </c>
    </row>
    <row r="463" spans="1:35" x14ac:dyDescent="0.3">
      <c r="A463" s="2" t="s">
        <v>252</v>
      </c>
      <c r="B463" s="3">
        <v>6006571</v>
      </c>
      <c r="C463" s="1">
        <v>145329</v>
      </c>
      <c r="D463" s="18">
        <v>5</v>
      </c>
      <c r="E463" s="59">
        <v>3.5</v>
      </c>
      <c r="F463" s="18">
        <v>13240</v>
      </c>
      <c r="G463" s="18">
        <v>32471</v>
      </c>
      <c r="H463" s="18">
        <v>10577.28</v>
      </c>
      <c r="I463" s="18">
        <f t="shared" si="54"/>
        <v>56288.28</v>
      </c>
      <c r="J463" s="18">
        <f t="shared" si="55"/>
        <v>14072.07</v>
      </c>
      <c r="K463" s="18">
        <f t="shared" si="56"/>
        <v>49252.244999999995</v>
      </c>
      <c r="L463" s="17">
        <f t="shared" si="57"/>
        <v>6.7291189912029687E-3</v>
      </c>
      <c r="M463" s="16">
        <f t="shared" si="58"/>
        <v>117759.58234605195</v>
      </c>
      <c r="N463" s="18">
        <f t="shared" si="61"/>
        <v>14072.07</v>
      </c>
      <c r="O463" s="16">
        <v>8.3683198240239083</v>
      </c>
      <c r="P463" s="16">
        <f t="shared" si="59"/>
        <v>117759.58</v>
      </c>
      <c r="Q463" s="41"/>
      <c r="R463" s="58">
        <v>27699.14</v>
      </c>
      <c r="S463" s="58">
        <v>4212.3599999999997</v>
      </c>
      <c r="T463" s="58">
        <v>3033.18</v>
      </c>
      <c r="U463" s="58">
        <v>0</v>
      </c>
      <c r="V463" s="58">
        <v>3488.33</v>
      </c>
      <c r="W463" s="58">
        <v>767.96</v>
      </c>
      <c r="X463" s="58">
        <v>9691.77</v>
      </c>
      <c r="Y463" s="58">
        <v>934.91</v>
      </c>
      <c r="Z463" s="58">
        <v>11004.34</v>
      </c>
      <c r="AA463" s="58">
        <v>13364.21</v>
      </c>
      <c r="AB463" s="58">
        <v>14123.63</v>
      </c>
      <c r="AC463" s="58">
        <v>0</v>
      </c>
      <c r="AD463" s="58">
        <v>1824.29</v>
      </c>
      <c r="AE463" s="58">
        <v>24209.55</v>
      </c>
      <c r="AF463" s="58">
        <v>3405.91</v>
      </c>
      <c r="AG463" s="41">
        <f t="shared" si="60"/>
        <v>117759.58000000002</v>
      </c>
      <c r="AI463" s="41">
        <v>0</v>
      </c>
    </row>
    <row r="464" spans="1:35" x14ac:dyDescent="0.3">
      <c r="A464" s="2" t="s">
        <v>251</v>
      </c>
      <c r="B464" s="3">
        <v>6006605</v>
      </c>
      <c r="C464" s="1" t="s">
        <v>250</v>
      </c>
      <c r="D464" s="18">
        <v>5</v>
      </c>
      <c r="E464" s="59">
        <v>3.5</v>
      </c>
      <c r="F464" s="18">
        <v>2117</v>
      </c>
      <c r="G464" s="18">
        <v>19009</v>
      </c>
      <c r="H464" s="18">
        <v>4843.4399999999996</v>
      </c>
      <c r="I464" s="18">
        <f t="shared" si="54"/>
        <v>25969.439999999999</v>
      </c>
      <c r="J464" s="18">
        <f t="shared" si="55"/>
        <v>6492.36</v>
      </c>
      <c r="K464" s="18">
        <f t="shared" si="56"/>
        <v>22723.26</v>
      </c>
      <c r="L464" s="17">
        <f t="shared" si="57"/>
        <v>3.1045797081542736E-3</v>
      </c>
      <c r="M464" s="16">
        <f t="shared" si="58"/>
        <v>54330.144892699791</v>
      </c>
      <c r="N464" s="18">
        <f t="shared" si="61"/>
        <v>6492.36</v>
      </c>
      <c r="O464" s="16">
        <v>8.3683198240239083</v>
      </c>
      <c r="P464" s="16">
        <f t="shared" si="59"/>
        <v>54330.14</v>
      </c>
      <c r="Q464" s="41"/>
      <c r="R464" s="58">
        <v>4428.93</v>
      </c>
      <c r="S464" s="58">
        <v>1481.44</v>
      </c>
      <c r="T464" s="58">
        <v>376.07</v>
      </c>
      <c r="U464" s="58">
        <v>0</v>
      </c>
      <c r="V464" s="58">
        <v>0</v>
      </c>
      <c r="W464" s="58">
        <v>161.68</v>
      </c>
      <c r="X464" s="58">
        <v>8113.67</v>
      </c>
      <c r="Y464" s="58">
        <v>0</v>
      </c>
      <c r="Z464" s="58">
        <v>1907.98</v>
      </c>
      <c r="AA464" s="58">
        <v>17069.28</v>
      </c>
      <c r="AB464" s="58">
        <v>0</v>
      </c>
      <c r="AC464" s="58">
        <v>0</v>
      </c>
      <c r="AD464" s="58">
        <v>341.01</v>
      </c>
      <c r="AE464" s="58">
        <v>20450.080000000002</v>
      </c>
      <c r="AF464" s="58">
        <v>0</v>
      </c>
      <c r="AG464" s="41">
        <f t="shared" si="60"/>
        <v>54330.140000000007</v>
      </c>
      <c r="AI464" s="41">
        <v>0</v>
      </c>
    </row>
    <row r="465" spans="1:35" x14ac:dyDescent="0.3">
      <c r="A465" s="2" t="s">
        <v>249</v>
      </c>
      <c r="B465" s="3">
        <v>6006696</v>
      </c>
      <c r="C465" s="1">
        <v>145974</v>
      </c>
      <c r="D465" s="18">
        <v>3</v>
      </c>
      <c r="E465" s="59">
        <v>1.5</v>
      </c>
      <c r="F465" s="18">
        <v>4141</v>
      </c>
      <c r="G465" s="18">
        <v>5437</v>
      </c>
      <c r="H465" s="18">
        <v>6304.2</v>
      </c>
      <c r="I465" s="18">
        <f t="shared" si="54"/>
        <v>15882.2</v>
      </c>
      <c r="J465" s="18">
        <f t="shared" si="55"/>
        <v>3970.55</v>
      </c>
      <c r="K465" s="18">
        <f t="shared" si="56"/>
        <v>5955.8250000000007</v>
      </c>
      <c r="L465" s="17">
        <f t="shared" si="57"/>
        <v>8.1371834148436135E-4</v>
      </c>
      <c r="M465" s="16">
        <f t="shared" si="58"/>
        <v>14240.070975976323</v>
      </c>
      <c r="N465" s="18">
        <f t="shared" si="61"/>
        <v>3970.55</v>
      </c>
      <c r="O465" s="16">
        <v>3.586422781724528</v>
      </c>
      <c r="P465" s="16">
        <f t="shared" si="59"/>
        <v>14240.07</v>
      </c>
      <c r="Q465" s="41"/>
      <c r="R465" s="58">
        <v>3712.84</v>
      </c>
      <c r="S465" s="58">
        <v>1842.95</v>
      </c>
      <c r="T465" s="58">
        <v>824.7</v>
      </c>
      <c r="U465" s="58">
        <v>0</v>
      </c>
      <c r="V465" s="58">
        <v>1934.09</v>
      </c>
      <c r="W465" s="58">
        <v>69.290000000000006</v>
      </c>
      <c r="X465" s="58">
        <v>981.35</v>
      </c>
      <c r="Y465" s="58">
        <v>0</v>
      </c>
      <c r="Z465" s="58">
        <v>109.39</v>
      </c>
      <c r="AA465" s="58">
        <v>82.49</v>
      </c>
      <c r="AB465" s="58">
        <v>1832.66</v>
      </c>
      <c r="AC465" s="58">
        <v>0</v>
      </c>
      <c r="AD465" s="58">
        <v>0</v>
      </c>
      <c r="AE465" s="58">
        <v>2650.37</v>
      </c>
      <c r="AF465" s="58">
        <v>199.94</v>
      </c>
      <c r="AG465" s="41">
        <f t="shared" si="60"/>
        <v>14240.070000000002</v>
      </c>
      <c r="AI465" s="41">
        <v>0</v>
      </c>
    </row>
    <row r="466" spans="1:35" x14ac:dyDescent="0.3">
      <c r="A466" s="2" t="s">
        <v>248</v>
      </c>
      <c r="B466" s="3">
        <v>6006720</v>
      </c>
      <c r="C466" s="1">
        <v>145458</v>
      </c>
      <c r="D466" s="18">
        <v>5</v>
      </c>
      <c r="E466" s="59">
        <v>3.5</v>
      </c>
      <c r="F466" s="18">
        <v>2354</v>
      </c>
      <c r="G466" s="18">
        <v>4015</v>
      </c>
      <c r="H466" s="18">
        <v>2864.4</v>
      </c>
      <c r="I466" s="18">
        <f t="shared" ref="I466:I529" si="62">SUM(F466:H466)</f>
        <v>9233.4</v>
      </c>
      <c r="J466" s="18">
        <f t="shared" ref="J466:J529" si="63">I466/4</f>
        <v>2308.35</v>
      </c>
      <c r="K466" s="18">
        <f t="shared" ref="K466:K529" si="64">J466*E466</f>
        <v>8079.2249999999995</v>
      </c>
      <c r="L466" s="17">
        <f t="shared" ref="L466:L529" si="65">K466/$K$674</f>
        <v>1.1038292037591751E-3</v>
      </c>
      <c r="M466" s="16">
        <f t="shared" ref="M466:M529" si="66">$M$15*L466</f>
        <v>19317.011065785562</v>
      </c>
      <c r="N466" s="18">
        <f t="shared" si="61"/>
        <v>2308.35</v>
      </c>
      <c r="O466" s="16">
        <v>8.3683198240239083</v>
      </c>
      <c r="P466" s="16">
        <f t="shared" ref="P466:P529" si="67">ROUND(N466*O466,2)</f>
        <v>19317.009999999998</v>
      </c>
      <c r="Q466" s="41"/>
      <c r="R466" s="58">
        <v>4924.7399999999961</v>
      </c>
      <c r="S466" s="58">
        <v>1386.55</v>
      </c>
      <c r="T466" s="58">
        <v>1303.95</v>
      </c>
      <c r="U466" s="58">
        <v>0</v>
      </c>
      <c r="V466" s="58">
        <v>1771.41</v>
      </c>
      <c r="W466" s="58">
        <v>161.68</v>
      </c>
      <c r="X466" s="58">
        <v>1368.97</v>
      </c>
      <c r="Y466" s="58">
        <v>0</v>
      </c>
      <c r="Z466" s="58">
        <v>972.82</v>
      </c>
      <c r="AA466" s="58">
        <v>5136.0600000000004</v>
      </c>
      <c r="AB466" s="58">
        <v>56.49</v>
      </c>
      <c r="AC466" s="58">
        <v>0</v>
      </c>
      <c r="AD466" s="58">
        <v>87.87</v>
      </c>
      <c r="AE466" s="58">
        <v>2146.4699999999998</v>
      </c>
      <c r="AF466" s="58">
        <v>0</v>
      </c>
      <c r="AG466" s="41">
        <f t="shared" ref="AG466:AG529" si="68">SUM(R466:AF466)</f>
        <v>19317.009999999998</v>
      </c>
      <c r="AI466" s="41">
        <v>-2.0000000004074536E-2</v>
      </c>
    </row>
    <row r="467" spans="1:35" x14ac:dyDescent="0.3">
      <c r="A467" s="57" t="s">
        <v>247</v>
      </c>
      <c r="B467" s="23">
        <v>6006274</v>
      </c>
      <c r="C467" s="22">
        <v>145445</v>
      </c>
      <c r="D467" s="54">
        <v>5</v>
      </c>
      <c r="E467" s="56">
        <v>3.5</v>
      </c>
      <c r="F467" s="54">
        <v>4388</v>
      </c>
      <c r="G467" s="54">
        <v>9821</v>
      </c>
      <c r="H467" s="54">
        <v>0</v>
      </c>
      <c r="I467" s="54">
        <f t="shared" si="62"/>
        <v>14209</v>
      </c>
      <c r="J467" s="54">
        <f t="shared" si="63"/>
        <v>3552.25</v>
      </c>
      <c r="K467" s="54">
        <f t="shared" si="64"/>
        <v>12432.875</v>
      </c>
      <c r="L467" s="55">
        <f t="shared" si="65"/>
        <v>1.6986493768507936E-3</v>
      </c>
      <c r="M467" s="53">
        <f t="shared" si="66"/>
        <v>29726.36409488889</v>
      </c>
      <c r="N467" s="54">
        <f t="shared" si="61"/>
        <v>3552.25</v>
      </c>
      <c r="O467" s="53">
        <v>8.3683198240239083</v>
      </c>
      <c r="P467" s="53">
        <f t="shared" si="67"/>
        <v>29726.36</v>
      </c>
      <c r="Q467" s="41"/>
      <c r="R467" s="52">
        <v>9180.0400000000009</v>
      </c>
      <c r="S467" s="52">
        <v>0</v>
      </c>
      <c r="T467" s="52">
        <v>0</v>
      </c>
      <c r="U467" s="52">
        <v>0</v>
      </c>
      <c r="V467" s="52">
        <v>0</v>
      </c>
      <c r="W467" s="52">
        <v>0</v>
      </c>
      <c r="X467" s="52">
        <v>0</v>
      </c>
      <c r="Y467" s="52">
        <v>0</v>
      </c>
      <c r="Z467" s="52">
        <v>0</v>
      </c>
      <c r="AA467" s="52">
        <v>20479.37</v>
      </c>
      <c r="AB467" s="52">
        <v>0</v>
      </c>
      <c r="AC467" s="52">
        <v>0</v>
      </c>
      <c r="AD467" s="52">
        <v>0</v>
      </c>
      <c r="AE467" s="52">
        <v>66.95</v>
      </c>
      <c r="AF467" s="52">
        <v>0</v>
      </c>
      <c r="AG467" s="51">
        <f t="shared" si="68"/>
        <v>29726.36</v>
      </c>
      <c r="AI467" s="41">
        <v>-9.9999999983992893E-3</v>
      </c>
    </row>
    <row r="468" spans="1:35" x14ac:dyDescent="0.3">
      <c r="A468" s="2" t="s">
        <v>246</v>
      </c>
      <c r="B468" s="3">
        <v>6006779</v>
      </c>
      <c r="C468" s="1">
        <v>145942</v>
      </c>
      <c r="D468" s="18">
        <v>5</v>
      </c>
      <c r="E468" s="59">
        <v>3.5</v>
      </c>
      <c r="F468" s="18">
        <v>2277</v>
      </c>
      <c r="G468" s="18">
        <v>8742</v>
      </c>
      <c r="H468" s="18">
        <v>1301.1600000000001</v>
      </c>
      <c r="I468" s="18">
        <f t="shared" si="62"/>
        <v>12320.16</v>
      </c>
      <c r="J468" s="18">
        <f t="shared" si="63"/>
        <v>3080.04</v>
      </c>
      <c r="K468" s="18">
        <f t="shared" si="64"/>
        <v>10780.14</v>
      </c>
      <c r="L468" s="17">
        <f t="shared" si="65"/>
        <v>1.472843416616375E-3</v>
      </c>
      <c r="M468" s="16">
        <f t="shared" si="66"/>
        <v>25774.759790786564</v>
      </c>
      <c r="N468" s="18">
        <f t="shared" si="61"/>
        <v>3080.04</v>
      </c>
      <c r="O468" s="16">
        <v>8.3683198240239083</v>
      </c>
      <c r="P468" s="16">
        <f t="shared" si="67"/>
        <v>25774.76</v>
      </c>
      <c r="Q468" s="41"/>
      <c r="R468" s="58">
        <v>4763.67</v>
      </c>
      <c r="S468" s="58">
        <v>571.14</v>
      </c>
      <c r="T468" s="58">
        <v>1328.55</v>
      </c>
      <c r="U468" s="58">
        <v>0</v>
      </c>
      <c r="V468" s="58">
        <v>467.45</v>
      </c>
      <c r="W468" s="58">
        <v>43.93</v>
      </c>
      <c r="X468" s="58">
        <v>311.05</v>
      </c>
      <c r="Y468" s="58">
        <v>0</v>
      </c>
      <c r="Z468" s="58">
        <v>3650.68</v>
      </c>
      <c r="AA468" s="58">
        <v>4223.91</v>
      </c>
      <c r="AB468" s="58">
        <v>6826.46</v>
      </c>
      <c r="AC468" s="58">
        <v>0</v>
      </c>
      <c r="AD468" s="58">
        <v>673.65</v>
      </c>
      <c r="AE468" s="58">
        <v>2650.67</v>
      </c>
      <c r="AF468" s="58">
        <v>263.60000000000002</v>
      </c>
      <c r="AG468" s="41">
        <f t="shared" si="68"/>
        <v>25774.760000000002</v>
      </c>
      <c r="AI468" s="41">
        <v>0</v>
      </c>
    </row>
    <row r="469" spans="1:35" x14ac:dyDescent="0.3">
      <c r="A469" s="2" t="s">
        <v>245</v>
      </c>
      <c r="B469" s="3">
        <v>6006795</v>
      </c>
      <c r="C469" s="1">
        <v>145714</v>
      </c>
      <c r="D469" s="18">
        <v>1</v>
      </c>
      <c r="E469" s="59">
        <v>0</v>
      </c>
      <c r="F469" s="18">
        <v>3253</v>
      </c>
      <c r="G469" s="18">
        <v>22199</v>
      </c>
      <c r="H469" s="18">
        <v>3468</v>
      </c>
      <c r="I469" s="18">
        <f t="shared" si="62"/>
        <v>28920</v>
      </c>
      <c r="J469" s="18">
        <f t="shared" si="63"/>
        <v>7230</v>
      </c>
      <c r="K469" s="18">
        <f t="shared" si="64"/>
        <v>0</v>
      </c>
      <c r="L469" s="17">
        <f t="shared" si="65"/>
        <v>0</v>
      </c>
      <c r="M469" s="16">
        <f t="shared" si="66"/>
        <v>0</v>
      </c>
      <c r="N469" s="18">
        <f t="shared" si="61"/>
        <v>7230</v>
      </c>
      <c r="O469" s="16">
        <v>0</v>
      </c>
      <c r="P469" s="16">
        <f t="shared" si="67"/>
        <v>0</v>
      </c>
      <c r="Q469" s="41"/>
      <c r="R469" s="58">
        <v>0</v>
      </c>
      <c r="S469" s="58">
        <v>0</v>
      </c>
      <c r="T469" s="58">
        <v>0</v>
      </c>
      <c r="U469" s="58">
        <v>0</v>
      </c>
      <c r="V469" s="58">
        <v>0</v>
      </c>
      <c r="W469" s="58">
        <v>0</v>
      </c>
      <c r="X469" s="58">
        <v>0</v>
      </c>
      <c r="Y469" s="58">
        <v>0</v>
      </c>
      <c r="Z469" s="58">
        <v>0</v>
      </c>
      <c r="AA469" s="58">
        <v>0</v>
      </c>
      <c r="AB469" s="58">
        <v>0</v>
      </c>
      <c r="AC469" s="58">
        <v>0</v>
      </c>
      <c r="AD469" s="58">
        <v>0</v>
      </c>
      <c r="AE469" s="58">
        <v>0</v>
      </c>
      <c r="AF469" s="58">
        <v>0</v>
      </c>
      <c r="AG469" s="41">
        <f t="shared" si="68"/>
        <v>0</v>
      </c>
      <c r="AI469" s="41">
        <v>0</v>
      </c>
    </row>
    <row r="470" spans="1:35" x14ac:dyDescent="0.3">
      <c r="A470" s="2" t="s">
        <v>244</v>
      </c>
      <c r="B470" s="3">
        <v>6003487</v>
      </c>
      <c r="C470" s="1">
        <v>145376</v>
      </c>
      <c r="D470" s="18">
        <v>1</v>
      </c>
      <c r="E470" s="59">
        <v>0</v>
      </c>
      <c r="F470" s="18">
        <v>1994</v>
      </c>
      <c r="G470" s="18">
        <v>11955</v>
      </c>
      <c r="H470" s="18">
        <v>0</v>
      </c>
      <c r="I470" s="18">
        <f t="shared" si="62"/>
        <v>13949</v>
      </c>
      <c r="J470" s="18">
        <f t="shared" si="63"/>
        <v>3487.25</v>
      </c>
      <c r="K470" s="18">
        <f t="shared" si="64"/>
        <v>0</v>
      </c>
      <c r="L470" s="17">
        <f t="shared" si="65"/>
        <v>0</v>
      </c>
      <c r="M470" s="16">
        <f t="shared" si="66"/>
        <v>0</v>
      </c>
      <c r="N470" s="18">
        <f t="shared" si="61"/>
        <v>3487.25</v>
      </c>
      <c r="O470" s="16">
        <v>0</v>
      </c>
      <c r="P470" s="16">
        <f t="shared" si="67"/>
        <v>0</v>
      </c>
      <c r="Q470" s="41"/>
      <c r="R470" s="58">
        <v>0</v>
      </c>
      <c r="S470" s="58">
        <v>0</v>
      </c>
      <c r="T470" s="58">
        <v>0</v>
      </c>
      <c r="U470" s="58">
        <v>0</v>
      </c>
      <c r="V470" s="58">
        <v>0</v>
      </c>
      <c r="W470" s="58">
        <v>0</v>
      </c>
      <c r="X470" s="58">
        <v>0</v>
      </c>
      <c r="Y470" s="58">
        <v>0</v>
      </c>
      <c r="Z470" s="58">
        <v>0</v>
      </c>
      <c r="AA470" s="58">
        <v>0</v>
      </c>
      <c r="AB470" s="58">
        <v>0</v>
      </c>
      <c r="AC470" s="58">
        <v>0</v>
      </c>
      <c r="AD470" s="58">
        <v>0</v>
      </c>
      <c r="AE470" s="58">
        <v>0</v>
      </c>
      <c r="AF470" s="58">
        <v>0</v>
      </c>
      <c r="AG470" s="41">
        <f t="shared" si="68"/>
        <v>0</v>
      </c>
      <c r="AI470" s="41">
        <v>0</v>
      </c>
    </row>
    <row r="471" spans="1:35" x14ac:dyDescent="0.3">
      <c r="A471" s="2" t="s">
        <v>243</v>
      </c>
      <c r="B471" s="3">
        <v>6006860</v>
      </c>
      <c r="C471" s="1">
        <v>145772</v>
      </c>
      <c r="D471" s="18">
        <v>1</v>
      </c>
      <c r="E471" s="59">
        <v>0</v>
      </c>
      <c r="F471" s="18">
        <v>3002</v>
      </c>
      <c r="G471" s="18">
        <v>18610</v>
      </c>
      <c r="H471" s="18">
        <v>51.24</v>
      </c>
      <c r="I471" s="18">
        <f t="shared" si="62"/>
        <v>21663.24</v>
      </c>
      <c r="J471" s="18">
        <f t="shared" si="63"/>
        <v>5415.81</v>
      </c>
      <c r="K471" s="18">
        <f t="shared" si="64"/>
        <v>0</v>
      </c>
      <c r="L471" s="17">
        <f t="shared" si="65"/>
        <v>0</v>
      </c>
      <c r="M471" s="16">
        <f t="shared" si="66"/>
        <v>0</v>
      </c>
      <c r="N471" s="18">
        <f t="shared" si="61"/>
        <v>5415.81</v>
      </c>
      <c r="O471" s="16">
        <v>0</v>
      </c>
      <c r="P471" s="16">
        <f t="shared" si="67"/>
        <v>0</v>
      </c>
      <c r="Q471" s="41"/>
      <c r="R471" s="58">
        <v>0</v>
      </c>
      <c r="S471" s="58">
        <v>0</v>
      </c>
      <c r="T471" s="58">
        <v>0</v>
      </c>
      <c r="U471" s="58">
        <v>0</v>
      </c>
      <c r="V471" s="58">
        <v>0</v>
      </c>
      <c r="W471" s="58">
        <v>0</v>
      </c>
      <c r="X471" s="58">
        <v>0</v>
      </c>
      <c r="Y471" s="58">
        <v>0</v>
      </c>
      <c r="Z471" s="58">
        <v>0</v>
      </c>
      <c r="AA471" s="58">
        <v>0</v>
      </c>
      <c r="AB471" s="58">
        <v>0</v>
      </c>
      <c r="AC471" s="58">
        <v>0</v>
      </c>
      <c r="AD471" s="58">
        <v>0</v>
      </c>
      <c r="AE471" s="58">
        <v>0</v>
      </c>
      <c r="AF471" s="58">
        <v>0</v>
      </c>
      <c r="AG471" s="41">
        <f t="shared" si="68"/>
        <v>0</v>
      </c>
      <c r="AI471" s="41">
        <v>0</v>
      </c>
    </row>
    <row r="472" spans="1:35" x14ac:dyDescent="0.3">
      <c r="A472" s="57" t="s">
        <v>242</v>
      </c>
      <c r="B472" s="23">
        <v>6006878</v>
      </c>
      <c r="C472" s="22">
        <v>145649</v>
      </c>
      <c r="D472" s="54">
        <v>1</v>
      </c>
      <c r="E472" s="56">
        <v>0</v>
      </c>
      <c r="F472" s="54">
        <v>1899</v>
      </c>
      <c r="G472" s="54">
        <v>9130</v>
      </c>
      <c r="H472" s="54">
        <v>0</v>
      </c>
      <c r="I472" s="54">
        <f t="shared" si="62"/>
        <v>11029</v>
      </c>
      <c r="J472" s="54">
        <f t="shared" si="63"/>
        <v>2757.25</v>
      </c>
      <c r="K472" s="54">
        <f t="shared" si="64"/>
        <v>0</v>
      </c>
      <c r="L472" s="55">
        <f t="shared" si="65"/>
        <v>0</v>
      </c>
      <c r="M472" s="53">
        <f t="shared" si="66"/>
        <v>0</v>
      </c>
      <c r="N472" s="54">
        <f t="shared" si="61"/>
        <v>2757.25</v>
      </c>
      <c r="O472" s="53">
        <v>0</v>
      </c>
      <c r="P472" s="53">
        <f t="shared" si="67"/>
        <v>0</v>
      </c>
      <c r="Q472" s="41"/>
      <c r="R472" s="52">
        <v>0</v>
      </c>
      <c r="S472" s="52">
        <v>0</v>
      </c>
      <c r="T472" s="52">
        <v>0</v>
      </c>
      <c r="U472" s="52">
        <v>0</v>
      </c>
      <c r="V472" s="52">
        <v>0</v>
      </c>
      <c r="W472" s="52">
        <v>0</v>
      </c>
      <c r="X472" s="52">
        <v>0</v>
      </c>
      <c r="Y472" s="52">
        <v>0</v>
      </c>
      <c r="Z472" s="52">
        <v>0</v>
      </c>
      <c r="AA472" s="52">
        <v>0</v>
      </c>
      <c r="AB472" s="52">
        <v>0</v>
      </c>
      <c r="AC472" s="52">
        <v>0</v>
      </c>
      <c r="AD472" s="52">
        <v>0</v>
      </c>
      <c r="AE472" s="52">
        <v>0</v>
      </c>
      <c r="AF472" s="52">
        <v>0</v>
      </c>
      <c r="AG472" s="51">
        <f t="shared" si="68"/>
        <v>0</v>
      </c>
      <c r="AI472" s="41">
        <v>0</v>
      </c>
    </row>
    <row r="473" spans="1:35" x14ac:dyDescent="0.3">
      <c r="A473" s="2" t="s">
        <v>241</v>
      </c>
      <c r="B473" s="3">
        <v>6009989</v>
      </c>
      <c r="C473" s="1">
        <v>145476</v>
      </c>
      <c r="D473" s="18">
        <v>5</v>
      </c>
      <c r="E473" s="59">
        <v>3.5</v>
      </c>
      <c r="F473" s="18">
        <v>1346</v>
      </c>
      <c r="G473" s="18">
        <v>6505</v>
      </c>
      <c r="H473" s="18">
        <v>0</v>
      </c>
      <c r="I473" s="18">
        <f t="shared" si="62"/>
        <v>7851</v>
      </c>
      <c r="J473" s="18">
        <f t="shared" si="63"/>
        <v>1962.75</v>
      </c>
      <c r="K473" s="18">
        <f t="shared" si="64"/>
        <v>6869.625</v>
      </c>
      <c r="L473" s="17">
        <f t="shared" si="65"/>
        <v>9.3856684197730889E-4</v>
      </c>
      <c r="M473" s="16">
        <f t="shared" si="66"/>
        <v>16424.919734602907</v>
      </c>
      <c r="N473" s="18">
        <f t="shared" si="61"/>
        <v>1962.75</v>
      </c>
      <c r="O473" s="16">
        <v>8.3683198240239083</v>
      </c>
      <c r="P473" s="16">
        <f t="shared" si="67"/>
        <v>16424.919999999998</v>
      </c>
      <c r="Q473" s="41"/>
      <c r="R473" s="58">
        <v>2815.929999999998</v>
      </c>
      <c r="S473" s="58">
        <v>0</v>
      </c>
      <c r="T473" s="58">
        <v>0</v>
      </c>
      <c r="U473" s="58">
        <v>0</v>
      </c>
      <c r="V473" s="58">
        <v>0</v>
      </c>
      <c r="W473" s="58">
        <v>0</v>
      </c>
      <c r="X473" s="58">
        <v>0</v>
      </c>
      <c r="Y473" s="58">
        <v>0</v>
      </c>
      <c r="Z473" s="58">
        <v>853.57</v>
      </c>
      <c r="AA473" s="58">
        <v>0</v>
      </c>
      <c r="AB473" s="58">
        <v>0</v>
      </c>
      <c r="AC473" s="58">
        <v>0</v>
      </c>
      <c r="AD473" s="58">
        <v>510.47</v>
      </c>
      <c r="AE473" s="58">
        <v>12125.7</v>
      </c>
      <c r="AF473" s="58">
        <v>119.25</v>
      </c>
      <c r="AG473" s="41">
        <f t="shared" si="68"/>
        <v>16424.919999999998</v>
      </c>
      <c r="AI473" s="41">
        <v>-1.0000000002037268E-2</v>
      </c>
    </row>
    <row r="474" spans="1:35" x14ac:dyDescent="0.3">
      <c r="A474" s="2" t="s">
        <v>240</v>
      </c>
      <c r="B474" s="3">
        <v>6006985</v>
      </c>
      <c r="C474" s="1">
        <v>145426</v>
      </c>
      <c r="D474" s="18">
        <v>5</v>
      </c>
      <c r="E474" s="59">
        <v>3.5</v>
      </c>
      <c r="F474" s="18">
        <v>6567</v>
      </c>
      <c r="G474" s="18">
        <v>12658</v>
      </c>
      <c r="H474" s="18">
        <v>70.56</v>
      </c>
      <c r="I474" s="18">
        <f t="shared" si="62"/>
        <v>19295.560000000001</v>
      </c>
      <c r="J474" s="18">
        <f t="shared" si="63"/>
        <v>4823.8900000000003</v>
      </c>
      <c r="K474" s="18">
        <f t="shared" si="64"/>
        <v>16883.615000000002</v>
      </c>
      <c r="L474" s="17">
        <f t="shared" si="65"/>
        <v>2.3067345323377511E-3</v>
      </c>
      <c r="M474" s="16">
        <f t="shared" si="66"/>
        <v>40367.854315910641</v>
      </c>
      <c r="N474" s="18">
        <f t="shared" si="61"/>
        <v>4823.8900000000003</v>
      </c>
      <c r="O474" s="16">
        <v>8.3683198240239083</v>
      </c>
      <c r="P474" s="16">
        <f t="shared" si="67"/>
        <v>40367.85</v>
      </c>
      <c r="Q474" s="41"/>
      <c r="R474" s="58">
        <v>13738.69</v>
      </c>
      <c r="S474" s="58">
        <v>107.2</v>
      </c>
      <c r="T474" s="58">
        <v>0</v>
      </c>
      <c r="U474" s="58">
        <v>0</v>
      </c>
      <c r="V474" s="58">
        <v>0</v>
      </c>
      <c r="W474" s="58">
        <v>0</v>
      </c>
      <c r="X474" s="58">
        <v>10.54</v>
      </c>
      <c r="Y474" s="58">
        <v>29.87</v>
      </c>
      <c r="Z474" s="58">
        <v>2008.4</v>
      </c>
      <c r="AA474" s="58">
        <v>13935.34</v>
      </c>
      <c r="AB474" s="58">
        <v>0</v>
      </c>
      <c r="AC474" s="58">
        <v>0</v>
      </c>
      <c r="AD474" s="58">
        <v>248.96</v>
      </c>
      <c r="AE474" s="58">
        <v>8054.51</v>
      </c>
      <c r="AF474" s="58">
        <v>2234.34</v>
      </c>
      <c r="AG474" s="41">
        <f t="shared" si="68"/>
        <v>40367.850000000006</v>
      </c>
      <c r="AI474" s="41">
        <v>0</v>
      </c>
    </row>
    <row r="475" spans="1:35" x14ac:dyDescent="0.3">
      <c r="A475" s="2" t="s">
        <v>239</v>
      </c>
      <c r="B475" s="3">
        <v>6006993</v>
      </c>
      <c r="C475" s="1">
        <v>146126</v>
      </c>
      <c r="D475" s="18">
        <v>2</v>
      </c>
      <c r="E475" s="59">
        <v>0.75</v>
      </c>
      <c r="F475" s="18">
        <v>2021</v>
      </c>
      <c r="G475" s="18">
        <v>6888</v>
      </c>
      <c r="H475" s="18">
        <v>1076</v>
      </c>
      <c r="I475" s="18">
        <f t="shared" si="62"/>
        <v>9985</v>
      </c>
      <c r="J475" s="18">
        <f t="shared" si="63"/>
        <v>2496.25</v>
      </c>
      <c r="K475" s="18">
        <f t="shared" si="64"/>
        <v>1872.1875</v>
      </c>
      <c r="L475" s="17">
        <f t="shared" si="65"/>
        <v>2.5578879625371006E-4</v>
      </c>
      <c r="M475" s="16">
        <f t="shared" si="66"/>
        <v>4476.3039344399258</v>
      </c>
      <c r="N475" s="18">
        <f t="shared" si="61"/>
        <v>2496.25</v>
      </c>
      <c r="O475" s="16">
        <v>1.7932113908622638</v>
      </c>
      <c r="P475" s="16">
        <f t="shared" si="67"/>
        <v>4476.3</v>
      </c>
      <c r="Q475" s="41"/>
      <c r="R475" s="58">
        <v>906.04000000000042</v>
      </c>
      <c r="S475" s="58">
        <v>0</v>
      </c>
      <c r="T475" s="58">
        <v>291.83999999999997</v>
      </c>
      <c r="U475" s="58">
        <v>0</v>
      </c>
      <c r="V475" s="58">
        <v>41.24</v>
      </c>
      <c r="W475" s="58">
        <v>0</v>
      </c>
      <c r="X475" s="58">
        <v>149.28</v>
      </c>
      <c r="Y475" s="58">
        <v>0</v>
      </c>
      <c r="Z475" s="58">
        <v>123.28</v>
      </c>
      <c r="AA475" s="58">
        <v>2840.89</v>
      </c>
      <c r="AB475" s="58">
        <v>0</v>
      </c>
      <c r="AC475" s="58">
        <v>0</v>
      </c>
      <c r="AD475" s="58">
        <v>0</v>
      </c>
      <c r="AE475" s="58">
        <v>68.59</v>
      </c>
      <c r="AF475" s="58">
        <v>55.14</v>
      </c>
      <c r="AG475" s="41">
        <f t="shared" si="68"/>
        <v>4476.3</v>
      </c>
      <c r="AI475" s="41">
        <v>2.0000000000436557E-2</v>
      </c>
    </row>
    <row r="476" spans="1:35" x14ac:dyDescent="0.3">
      <c r="A476" s="2" t="s">
        <v>238</v>
      </c>
      <c r="B476" s="3">
        <v>6007041</v>
      </c>
      <c r="C476" s="1">
        <v>145751</v>
      </c>
      <c r="D476" s="18">
        <v>5</v>
      </c>
      <c r="E476" s="59">
        <v>3.5</v>
      </c>
      <c r="F476" s="18">
        <v>5999</v>
      </c>
      <c r="G476" s="18">
        <v>20344</v>
      </c>
      <c r="H476" s="18">
        <v>62</v>
      </c>
      <c r="I476" s="18">
        <f t="shared" si="62"/>
        <v>26405</v>
      </c>
      <c r="J476" s="18">
        <f t="shared" si="63"/>
        <v>6601.25</v>
      </c>
      <c r="K476" s="18">
        <f t="shared" si="64"/>
        <v>23104.375</v>
      </c>
      <c r="L476" s="17">
        <f t="shared" si="65"/>
        <v>3.1566497850478718E-3</v>
      </c>
      <c r="M476" s="16">
        <f t="shared" si="66"/>
        <v>55241.371238337757</v>
      </c>
      <c r="N476" s="18">
        <f t="shared" si="61"/>
        <v>6601.25</v>
      </c>
      <c r="O476" s="16">
        <v>8.3683198240239083</v>
      </c>
      <c r="P476" s="16">
        <f t="shared" si="67"/>
        <v>55241.37</v>
      </c>
      <c r="Q476" s="41"/>
      <c r="R476" s="58">
        <v>12550.39</v>
      </c>
      <c r="S476" s="58">
        <v>48.12</v>
      </c>
      <c r="T476" s="58">
        <v>6.28</v>
      </c>
      <c r="U476" s="58">
        <v>0</v>
      </c>
      <c r="V476" s="58">
        <v>0</v>
      </c>
      <c r="W476" s="58">
        <v>0</v>
      </c>
      <c r="X476" s="58">
        <v>75.31</v>
      </c>
      <c r="Y476" s="58">
        <v>0</v>
      </c>
      <c r="Z476" s="58">
        <v>7552.41</v>
      </c>
      <c r="AA476" s="58">
        <v>17372.63</v>
      </c>
      <c r="AB476" s="58">
        <v>2.09</v>
      </c>
      <c r="AC476" s="58">
        <v>0</v>
      </c>
      <c r="AD476" s="58">
        <v>2081.62</v>
      </c>
      <c r="AE476" s="58">
        <v>10922.75</v>
      </c>
      <c r="AF476" s="58">
        <v>4629.7700000000004</v>
      </c>
      <c r="AG476" s="41">
        <f t="shared" si="68"/>
        <v>55241.369999999995</v>
      </c>
      <c r="AI476" s="41">
        <v>0</v>
      </c>
    </row>
    <row r="477" spans="1:35" x14ac:dyDescent="0.3">
      <c r="A477" s="57" t="s">
        <v>237</v>
      </c>
      <c r="B477" s="23">
        <v>6002109</v>
      </c>
      <c r="C477" s="22">
        <v>145584</v>
      </c>
      <c r="D477" s="54">
        <v>4</v>
      </c>
      <c r="E477" s="56">
        <v>2.5</v>
      </c>
      <c r="F477" s="54">
        <v>3488</v>
      </c>
      <c r="G477" s="54">
        <v>26513</v>
      </c>
      <c r="H477" s="54">
        <v>0</v>
      </c>
      <c r="I477" s="54">
        <f t="shared" si="62"/>
        <v>30001</v>
      </c>
      <c r="J477" s="54">
        <f t="shared" si="63"/>
        <v>7500.25</v>
      </c>
      <c r="K477" s="54">
        <f t="shared" si="64"/>
        <v>18750.625</v>
      </c>
      <c r="L477" s="55">
        <f t="shared" si="65"/>
        <v>2.5618159493932752E-3</v>
      </c>
      <c r="M477" s="53">
        <f t="shared" si="66"/>
        <v>44831.77911438232</v>
      </c>
      <c r="N477" s="54">
        <f t="shared" si="61"/>
        <v>7500.25</v>
      </c>
      <c r="O477" s="53">
        <v>5.9773713028742117</v>
      </c>
      <c r="P477" s="53">
        <f t="shared" si="67"/>
        <v>44831.78</v>
      </c>
      <c r="Q477" s="41"/>
      <c r="R477" s="52">
        <v>5212.2700000000004</v>
      </c>
      <c r="S477" s="52">
        <v>0</v>
      </c>
      <c r="T477" s="52">
        <v>0</v>
      </c>
      <c r="U477" s="52">
        <v>0</v>
      </c>
      <c r="V477" s="52">
        <v>0</v>
      </c>
      <c r="W477" s="52">
        <v>0</v>
      </c>
      <c r="X477" s="52">
        <v>0</v>
      </c>
      <c r="Y477" s="52">
        <v>0</v>
      </c>
      <c r="Z477" s="52">
        <v>3404.11</v>
      </c>
      <c r="AA477" s="52">
        <v>2671.89</v>
      </c>
      <c r="AB477" s="52">
        <v>0</v>
      </c>
      <c r="AC477" s="52">
        <v>0</v>
      </c>
      <c r="AD477" s="52">
        <v>546.92999999999995</v>
      </c>
      <c r="AE477" s="52">
        <v>32270.33</v>
      </c>
      <c r="AF477" s="52">
        <v>726.25</v>
      </c>
      <c r="AG477" s="51">
        <f t="shared" si="68"/>
        <v>44831.78</v>
      </c>
      <c r="AI477" s="41">
        <v>0</v>
      </c>
    </row>
    <row r="478" spans="1:35" x14ac:dyDescent="0.3">
      <c r="A478" s="2" t="s">
        <v>236</v>
      </c>
      <c r="B478" s="3">
        <v>6007843</v>
      </c>
      <c r="C478" s="1">
        <v>145681</v>
      </c>
      <c r="D478" s="18">
        <v>2</v>
      </c>
      <c r="E478" s="59">
        <v>0.75</v>
      </c>
      <c r="F478" s="18">
        <v>10665</v>
      </c>
      <c r="G478" s="18">
        <v>6880</v>
      </c>
      <c r="H478" s="18">
        <v>4733</v>
      </c>
      <c r="I478" s="18">
        <f t="shared" si="62"/>
        <v>22278</v>
      </c>
      <c r="J478" s="18">
        <f t="shared" si="63"/>
        <v>5569.5</v>
      </c>
      <c r="K478" s="18">
        <f t="shared" si="64"/>
        <v>4177.125</v>
      </c>
      <c r="L478" s="17">
        <f t="shared" si="65"/>
        <v>5.7070233379470734E-4</v>
      </c>
      <c r="M478" s="16">
        <f t="shared" si="66"/>
        <v>9987.290841407379</v>
      </c>
      <c r="N478" s="18">
        <f t="shared" si="61"/>
        <v>5569.5</v>
      </c>
      <c r="O478" s="16">
        <v>1.7932113908622638</v>
      </c>
      <c r="P478" s="16">
        <f t="shared" si="67"/>
        <v>9987.2900000000009</v>
      </c>
      <c r="Q478" s="41"/>
      <c r="R478" s="58">
        <v>4781.1499999999996</v>
      </c>
      <c r="S478" s="58">
        <v>298.57</v>
      </c>
      <c r="T478" s="58">
        <v>1135.0999999999999</v>
      </c>
      <c r="U478" s="58">
        <v>0</v>
      </c>
      <c r="V478" s="58">
        <v>0</v>
      </c>
      <c r="W478" s="58">
        <v>122.39</v>
      </c>
      <c r="X478" s="58">
        <v>565.76</v>
      </c>
      <c r="Y478" s="58">
        <v>0</v>
      </c>
      <c r="Z478" s="58">
        <v>251.5</v>
      </c>
      <c r="AA478" s="58">
        <v>958.02</v>
      </c>
      <c r="AB478" s="58">
        <v>932.02</v>
      </c>
      <c r="AC478" s="58">
        <v>0</v>
      </c>
      <c r="AD478" s="58">
        <v>60.07</v>
      </c>
      <c r="AE478" s="58">
        <v>544.24</v>
      </c>
      <c r="AF478" s="58">
        <v>338.47</v>
      </c>
      <c r="AG478" s="41">
        <f t="shared" si="68"/>
        <v>9987.2899999999991</v>
      </c>
      <c r="AI478" s="41">
        <v>0</v>
      </c>
    </row>
    <row r="479" spans="1:35" x14ac:dyDescent="0.3">
      <c r="A479" s="2" t="s">
        <v>235</v>
      </c>
      <c r="B479" s="3">
        <v>6004766</v>
      </c>
      <c r="C479" s="1">
        <v>145221</v>
      </c>
      <c r="D479" s="18">
        <v>2</v>
      </c>
      <c r="E479" s="59">
        <v>0.75</v>
      </c>
      <c r="F479" s="18">
        <v>4872</v>
      </c>
      <c r="G479" s="18">
        <v>23620</v>
      </c>
      <c r="H479" s="18">
        <v>4161.3599999999997</v>
      </c>
      <c r="I479" s="18">
        <f t="shared" si="62"/>
        <v>32653.360000000001</v>
      </c>
      <c r="J479" s="18">
        <f t="shared" si="63"/>
        <v>8163.34</v>
      </c>
      <c r="K479" s="18">
        <f t="shared" si="64"/>
        <v>6122.5050000000001</v>
      </c>
      <c r="L479" s="17">
        <f t="shared" si="65"/>
        <v>8.3649110145608873E-4</v>
      </c>
      <c r="M479" s="16">
        <f t="shared" si="66"/>
        <v>14638.594275481553</v>
      </c>
      <c r="N479" s="18">
        <f t="shared" si="61"/>
        <v>8163.34</v>
      </c>
      <c r="O479" s="16">
        <v>1.7932113908622638</v>
      </c>
      <c r="P479" s="16">
        <f t="shared" si="67"/>
        <v>14638.59</v>
      </c>
      <c r="Q479" s="41"/>
      <c r="R479" s="58">
        <v>2184.13</v>
      </c>
      <c r="S479" s="58">
        <v>734.7</v>
      </c>
      <c r="T479" s="58">
        <v>182.64</v>
      </c>
      <c r="U479" s="58">
        <v>0</v>
      </c>
      <c r="V479" s="58">
        <v>253.06</v>
      </c>
      <c r="W479" s="58">
        <v>46.32</v>
      </c>
      <c r="X479" s="58">
        <v>648.84</v>
      </c>
      <c r="Y479" s="58">
        <v>0</v>
      </c>
      <c r="Z479" s="58">
        <v>2557.12</v>
      </c>
      <c r="AA479" s="58">
        <v>2515.87</v>
      </c>
      <c r="AB479" s="58">
        <v>0</v>
      </c>
      <c r="AC479" s="58">
        <v>0</v>
      </c>
      <c r="AD479" s="58">
        <v>577.41</v>
      </c>
      <c r="AE479" s="58">
        <v>3735.26</v>
      </c>
      <c r="AF479" s="58">
        <v>1203.24</v>
      </c>
      <c r="AG479" s="41">
        <f t="shared" si="68"/>
        <v>14638.59</v>
      </c>
      <c r="AI479" s="41">
        <v>0</v>
      </c>
    </row>
    <row r="480" spans="1:35" x14ac:dyDescent="0.3">
      <c r="A480" s="2" t="s">
        <v>234</v>
      </c>
      <c r="B480" s="3">
        <v>6007090</v>
      </c>
      <c r="C480" s="1">
        <v>145469</v>
      </c>
      <c r="D480" s="18">
        <v>1</v>
      </c>
      <c r="E480" s="59">
        <v>0</v>
      </c>
      <c r="F480" s="18">
        <v>1675</v>
      </c>
      <c r="G480" s="18">
        <v>7962</v>
      </c>
      <c r="H480" s="18">
        <v>0</v>
      </c>
      <c r="I480" s="18">
        <f t="shared" si="62"/>
        <v>9637</v>
      </c>
      <c r="J480" s="18">
        <f t="shared" si="63"/>
        <v>2409.25</v>
      </c>
      <c r="K480" s="18">
        <f t="shared" si="64"/>
        <v>0</v>
      </c>
      <c r="L480" s="17">
        <f t="shared" si="65"/>
        <v>0</v>
      </c>
      <c r="M480" s="16">
        <f t="shared" si="66"/>
        <v>0</v>
      </c>
      <c r="N480" s="18">
        <f t="shared" si="61"/>
        <v>2409.25</v>
      </c>
      <c r="O480" s="16">
        <v>0</v>
      </c>
      <c r="P480" s="16">
        <f t="shared" si="67"/>
        <v>0</v>
      </c>
      <c r="Q480" s="41"/>
      <c r="R480" s="58">
        <v>0</v>
      </c>
      <c r="S480" s="58">
        <v>0</v>
      </c>
      <c r="T480" s="58">
        <v>0</v>
      </c>
      <c r="U480" s="58">
        <v>0</v>
      </c>
      <c r="V480" s="58">
        <v>0</v>
      </c>
      <c r="W480" s="58">
        <v>0</v>
      </c>
      <c r="X480" s="58">
        <v>0</v>
      </c>
      <c r="Y480" s="58">
        <v>0</v>
      </c>
      <c r="Z480" s="58">
        <v>0</v>
      </c>
      <c r="AA480" s="58">
        <v>0</v>
      </c>
      <c r="AB480" s="58">
        <v>0</v>
      </c>
      <c r="AC480" s="58">
        <v>0</v>
      </c>
      <c r="AD480" s="58">
        <v>0</v>
      </c>
      <c r="AE480" s="58">
        <v>0</v>
      </c>
      <c r="AF480" s="58">
        <v>0</v>
      </c>
      <c r="AG480" s="41">
        <f t="shared" si="68"/>
        <v>0</v>
      </c>
      <c r="AI480" s="41">
        <v>0</v>
      </c>
    </row>
    <row r="481" spans="1:35" x14ac:dyDescent="0.3">
      <c r="A481" s="2" t="s">
        <v>233</v>
      </c>
      <c r="B481" s="3">
        <v>6003073</v>
      </c>
      <c r="C481" s="1">
        <v>146071</v>
      </c>
      <c r="D481" s="18">
        <v>3</v>
      </c>
      <c r="E481" s="59">
        <v>1.5</v>
      </c>
      <c r="F481" s="18">
        <v>1277</v>
      </c>
      <c r="G481" s="18">
        <v>15623</v>
      </c>
      <c r="H481" s="18">
        <v>109</v>
      </c>
      <c r="I481" s="18">
        <f t="shared" si="62"/>
        <v>17009</v>
      </c>
      <c r="J481" s="18">
        <f t="shared" si="63"/>
        <v>4252.25</v>
      </c>
      <c r="K481" s="18">
        <f t="shared" si="64"/>
        <v>6378.375</v>
      </c>
      <c r="L481" s="17">
        <f t="shared" si="65"/>
        <v>8.7144950134789272E-4</v>
      </c>
      <c r="M481" s="16">
        <f t="shared" si="66"/>
        <v>15250.366273588123</v>
      </c>
      <c r="N481" s="18">
        <f t="shared" si="61"/>
        <v>4252.25</v>
      </c>
      <c r="O481" s="16">
        <v>3.586422781724528</v>
      </c>
      <c r="P481" s="16">
        <f t="shared" si="67"/>
        <v>15250.37</v>
      </c>
      <c r="Q481" s="41"/>
      <c r="R481" s="58">
        <v>1144.97</v>
      </c>
      <c r="S481" s="58">
        <v>0</v>
      </c>
      <c r="T481" s="58">
        <v>97.73</v>
      </c>
      <c r="U481" s="58">
        <v>0</v>
      </c>
      <c r="V481" s="58">
        <v>0</v>
      </c>
      <c r="W481" s="58">
        <v>0</v>
      </c>
      <c r="X481" s="58">
        <v>0</v>
      </c>
      <c r="Y481" s="58">
        <v>0</v>
      </c>
      <c r="Z481" s="58">
        <v>3013.49</v>
      </c>
      <c r="AA481" s="58">
        <v>2798.31</v>
      </c>
      <c r="AB481" s="58">
        <v>0</v>
      </c>
      <c r="AC481" s="58">
        <v>0</v>
      </c>
      <c r="AD481" s="58">
        <v>182.01</v>
      </c>
      <c r="AE481" s="58">
        <v>7755.64</v>
      </c>
      <c r="AF481" s="58">
        <v>258.22000000000003</v>
      </c>
      <c r="AG481" s="41">
        <f t="shared" si="68"/>
        <v>15250.37</v>
      </c>
      <c r="AI481" s="41">
        <v>0</v>
      </c>
    </row>
    <row r="482" spans="1:35" x14ac:dyDescent="0.3">
      <c r="A482" s="57" t="s">
        <v>232</v>
      </c>
      <c r="B482" s="23">
        <v>6003875</v>
      </c>
      <c r="C482" s="22">
        <v>146077</v>
      </c>
      <c r="D482" s="54">
        <v>1</v>
      </c>
      <c r="E482" s="56">
        <v>0</v>
      </c>
      <c r="F482" s="54">
        <v>3010</v>
      </c>
      <c r="G482" s="54">
        <v>11537</v>
      </c>
      <c r="H482" s="54">
        <v>82.32</v>
      </c>
      <c r="I482" s="54">
        <f t="shared" si="62"/>
        <v>14629.32</v>
      </c>
      <c r="J482" s="54">
        <f t="shared" si="63"/>
        <v>3657.33</v>
      </c>
      <c r="K482" s="54">
        <f t="shared" si="64"/>
        <v>0</v>
      </c>
      <c r="L482" s="55">
        <f t="shared" si="65"/>
        <v>0</v>
      </c>
      <c r="M482" s="53">
        <f t="shared" si="66"/>
        <v>0</v>
      </c>
      <c r="N482" s="54">
        <f t="shared" si="61"/>
        <v>3657.33</v>
      </c>
      <c r="O482" s="53">
        <v>0</v>
      </c>
      <c r="P482" s="53">
        <f t="shared" si="67"/>
        <v>0</v>
      </c>
      <c r="Q482" s="41"/>
      <c r="R482" s="52">
        <v>0</v>
      </c>
      <c r="S482" s="52">
        <v>0</v>
      </c>
      <c r="T482" s="52">
        <v>0</v>
      </c>
      <c r="U482" s="52">
        <v>0</v>
      </c>
      <c r="V482" s="52">
        <v>0</v>
      </c>
      <c r="W482" s="52">
        <v>0</v>
      </c>
      <c r="X482" s="52">
        <v>0</v>
      </c>
      <c r="Y482" s="52">
        <v>0</v>
      </c>
      <c r="Z482" s="52">
        <v>0</v>
      </c>
      <c r="AA482" s="52">
        <v>0</v>
      </c>
      <c r="AB482" s="52">
        <v>0</v>
      </c>
      <c r="AC482" s="52">
        <v>0</v>
      </c>
      <c r="AD482" s="52">
        <v>0</v>
      </c>
      <c r="AE482" s="52">
        <v>0</v>
      </c>
      <c r="AF482" s="52">
        <v>0</v>
      </c>
      <c r="AG482" s="51">
        <f t="shared" si="68"/>
        <v>0</v>
      </c>
      <c r="AI482" s="41">
        <v>0</v>
      </c>
    </row>
    <row r="483" spans="1:35" x14ac:dyDescent="0.3">
      <c r="A483" s="2" t="s">
        <v>231</v>
      </c>
      <c r="B483" s="3">
        <v>6007157</v>
      </c>
      <c r="C483" s="1">
        <v>145839</v>
      </c>
      <c r="D483" s="18">
        <v>4</v>
      </c>
      <c r="E483" s="59">
        <v>2.5</v>
      </c>
      <c r="F483" s="18">
        <v>1404</v>
      </c>
      <c r="G483" s="18">
        <v>6221</v>
      </c>
      <c r="H483" s="18">
        <v>759.36</v>
      </c>
      <c r="I483" s="18">
        <f t="shared" si="62"/>
        <v>8384.36</v>
      </c>
      <c r="J483" s="18">
        <f t="shared" si="63"/>
        <v>2096.09</v>
      </c>
      <c r="K483" s="18">
        <f t="shared" si="64"/>
        <v>5240.2250000000004</v>
      </c>
      <c r="L483" s="17">
        <f t="shared" si="65"/>
        <v>7.1594904081380623E-4</v>
      </c>
      <c r="M483" s="16">
        <f t="shared" si="66"/>
        <v>12529.108214241609</v>
      </c>
      <c r="N483" s="18">
        <f t="shared" si="61"/>
        <v>2096.09</v>
      </c>
      <c r="O483" s="16">
        <v>5.9773713028742117</v>
      </c>
      <c r="P483" s="16">
        <f t="shared" si="67"/>
        <v>12529.11</v>
      </c>
      <c r="Q483" s="41"/>
      <c r="R483" s="58">
        <v>2098.06</v>
      </c>
      <c r="S483" s="58">
        <v>0</v>
      </c>
      <c r="T483" s="58">
        <v>77.83</v>
      </c>
      <c r="U483" s="58">
        <v>0</v>
      </c>
      <c r="V483" s="58">
        <v>0</v>
      </c>
      <c r="W483" s="58">
        <v>0</v>
      </c>
      <c r="X483" s="58">
        <v>1056.92</v>
      </c>
      <c r="Y483" s="58">
        <v>0</v>
      </c>
      <c r="Z483" s="58">
        <v>92.65</v>
      </c>
      <c r="AA483" s="58">
        <v>8132.21</v>
      </c>
      <c r="AB483" s="58">
        <v>34.369999999999997</v>
      </c>
      <c r="AC483" s="58">
        <v>0</v>
      </c>
      <c r="AD483" s="58">
        <v>0</v>
      </c>
      <c r="AE483" s="58">
        <v>1037.07</v>
      </c>
      <c r="AF483" s="58">
        <v>0</v>
      </c>
      <c r="AG483" s="41">
        <f t="shared" si="68"/>
        <v>12529.11</v>
      </c>
      <c r="AI483" s="41">
        <v>0</v>
      </c>
    </row>
    <row r="484" spans="1:35" x14ac:dyDescent="0.3">
      <c r="A484" s="2" t="s">
        <v>230</v>
      </c>
      <c r="B484" s="3">
        <v>6002315</v>
      </c>
      <c r="C484" s="1">
        <v>145765</v>
      </c>
      <c r="D484" s="18">
        <v>2</v>
      </c>
      <c r="E484" s="59">
        <v>0.75</v>
      </c>
      <c r="F484" s="18">
        <v>4094</v>
      </c>
      <c r="G484" s="18">
        <v>32325</v>
      </c>
      <c r="H484" s="18">
        <v>2788</v>
      </c>
      <c r="I484" s="18">
        <f t="shared" si="62"/>
        <v>39207</v>
      </c>
      <c r="J484" s="18">
        <f t="shared" si="63"/>
        <v>9801.75</v>
      </c>
      <c r="K484" s="18">
        <f t="shared" si="64"/>
        <v>7351.3125</v>
      </c>
      <c r="L484" s="17">
        <f t="shared" si="65"/>
        <v>1.0043777000219539E-3</v>
      </c>
      <c r="M484" s="16">
        <f t="shared" si="66"/>
        <v>17576.609750384192</v>
      </c>
      <c r="N484" s="18">
        <f t="shared" si="61"/>
        <v>9801.75</v>
      </c>
      <c r="O484" s="16">
        <v>1.7932113908622638</v>
      </c>
      <c r="P484" s="16">
        <f t="shared" si="67"/>
        <v>17576.61</v>
      </c>
      <c r="Q484" s="41"/>
      <c r="R484" s="58">
        <v>1835.3399999999979</v>
      </c>
      <c r="S484" s="58">
        <v>235.81</v>
      </c>
      <c r="T484" s="58">
        <v>146.6</v>
      </c>
      <c r="U484" s="58">
        <v>0</v>
      </c>
      <c r="V484" s="58">
        <v>13.9</v>
      </c>
      <c r="W484" s="58">
        <v>123.73</v>
      </c>
      <c r="X484" s="58">
        <v>729.84</v>
      </c>
      <c r="Y484" s="58">
        <v>0</v>
      </c>
      <c r="Z484" s="58">
        <v>1566.82</v>
      </c>
      <c r="AA484" s="58">
        <v>3708.36</v>
      </c>
      <c r="AB484" s="58">
        <v>1844.77</v>
      </c>
      <c r="AC484" s="58">
        <v>0</v>
      </c>
      <c r="AD484" s="58">
        <v>368.5</v>
      </c>
      <c r="AE484" s="58">
        <v>6501.29</v>
      </c>
      <c r="AF484" s="58">
        <v>501.65</v>
      </c>
      <c r="AG484" s="41">
        <f t="shared" si="68"/>
        <v>17576.61</v>
      </c>
      <c r="AI484" s="41">
        <v>-1.0000000002037268E-2</v>
      </c>
    </row>
    <row r="485" spans="1:35" x14ac:dyDescent="0.3">
      <c r="A485" s="2" t="s">
        <v>229</v>
      </c>
      <c r="B485" s="3">
        <v>6001374</v>
      </c>
      <c r="C485" s="1">
        <v>145989</v>
      </c>
      <c r="D485" s="18">
        <v>5</v>
      </c>
      <c r="E485" s="59">
        <v>3.5</v>
      </c>
      <c r="F485" s="18">
        <v>2137</v>
      </c>
      <c r="G485" s="18">
        <v>8528</v>
      </c>
      <c r="H485" s="18">
        <v>144.47999999999999</v>
      </c>
      <c r="I485" s="18">
        <f t="shared" si="62"/>
        <v>10809.48</v>
      </c>
      <c r="J485" s="18">
        <f t="shared" si="63"/>
        <v>2702.37</v>
      </c>
      <c r="K485" s="18">
        <f t="shared" si="64"/>
        <v>9458.2950000000001</v>
      </c>
      <c r="L485" s="17">
        <f t="shared" si="65"/>
        <v>1.2922455110198549E-3</v>
      </c>
      <c r="M485" s="16">
        <f t="shared" si="66"/>
        <v>22614.296442847462</v>
      </c>
      <c r="N485" s="18">
        <f t="shared" si="61"/>
        <v>2702.37</v>
      </c>
      <c r="O485" s="16">
        <v>8.3683198240239083</v>
      </c>
      <c r="P485" s="16">
        <f t="shared" si="67"/>
        <v>22614.3</v>
      </c>
      <c r="Q485" s="41"/>
      <c r="R485" s="58">
        <v>4470.78</v>
      </c>
      <c r="S485" s="58">
        <v>0</v>
      </c>
      <c r="T485" s="58">
        <v>0</v>
      </c>
      <c r="U485" s="58">
        <v>0</v>
      </c>
      <c r="V485" s="58">
        <v>0</v>
      </c>
      <c r="W485" s="58">
        <v>0</v>
      </c>
      <c r="X485" s="58">
        <v>0</v>
      </c>
      <c r="Y485" s="58">
        <v>302.26</v>
      </c>
      <c r="Z485" s="58">
        <v>4774.13</v>
      </c>
      <c r="AA485" s="58">
        <v>8165.39</v>
      </c>
      <c r="AB485" s="58">
        <v>0</v>
      </c>
      <c r="AC485" s="58">
        <v>0</v>
      </c>
      <c r="AD485" s="58">
        <v>638.08000000000004</v>
      </c>
      <c r="AE485" s="58">
        <v>2646.48</v>
      </c>
      <c r="AF485" s="58">
        <v>1617.18</v>
      </c>
      <c r="AG485" s="41">
        <f t="shared" si="68"/>
        <v>22614.300000000003</v>
      </c>
      <c r="AI485" s="41">
        <v>0</v>
      </c>
    </row>
    <row r="486" spans="1:35" x14ac:dyDescent="0.3">
      <c r="A486" s="2" t="s">
        <v>228</v>
      </c>
      <c r="B486" s="3">
        <v>6005003</v>
      </c>
      <c r="C486" s="1">
        <v>145938</v>
      </c>
      <c r="D486" s="18">
        <v>5</v>
      </c>
      <c r="E486" s="59">
        <v>3.5</v>
      </c>
      <c r="F486" s="18">
        <v>5299</v>
      </c>
      <c r="G486" s="18">
        <v>59667</v>
      </c>
      <c r="H486" s="18">
        <v>6154.68</v>
      </c>
      <c r="I486" s="18">
        <f t="shared" si="62"/>
        <v>71120.679999999993</v>
      </c>
      <c r="J486" s="18">
        <f t="shared" si="63"/>
        <v>17780.169999999998</v>
      </c>
      <c r="K486" s="18">
        <f t="shared" si="64"/>
        <v>62230.594999999994</v>
      </c>
      <c r="L486" s="17">
        <f t="shared" si="65"/>
        <v>8.5022942334579982E-3</v>
      </c>
      <c r="M486" s="16">
        <f t="shared" si="66"/>
        <v>148790.14908551498</v>
      </c>
      <c r="N486" s="18">
        <f t="shared" si="61"/>
        <v>17780.169999999998</v>
      </c>
      <c r="O486" s="16">
        <v>8.3683198240239083</v>
      </c>
      <c r="P486" s="16">
        <f t="shared" si="67"/>
        <v>148790.15</v>
      </c>
      <c r="Q486" s="41"/>
      <c r="R486" s="58">
        <v>11085.93</v>
      </c>
      <c r="S486" s="58">
        <v>1593.91</v>
      </c>
      <c r="T486" s="58">
        <v>2488.4</v>
      </c>
      <c r="U486" s="58">
        <v>0</v>
      </c>
      <c r="V486" s="58">
        <v>1968.23</v>
      </c>
      <c r="W486" s="58">
        <v>970.06</v>
      </c>
      <c r="X486" s="58">
        <v>5855.48</v>
      </c>
      <c r="Y486" s="58">
        <v>0</v>
      </c>
      <c r="Z486" s="58">
        <v>32105.06</v>
      </c>
      <c r="AA486" s="58">
        <v>12182.18</v>
      </c>
      <c r="AB486" s="58">
        <v>43098.94</v>
      </c>
      <c r="AC486" s="58">
        <v>0</v>
      </c>
      <c r="AD486" s="58">
        <v>6424.78</v>
      </c>
      <c r="AE486" s="58">
        <v>25316.26</v>
      </c>
      <c r="AF486" s="58">
        <v>5700.92</v>
      </c>
      <c r="AG486" s="41">
        <f t="shared" si="68"/>
        <v>148790.15000000002</v>
      </c>
      <c r="AI486" s="41">
        <v>0</v>
      </c>
    </row>
    <row r="487" spans="1:35" x14ac:dyDescent="0.3">
      <c r="A487" s="57" t="s">
        <v>227</v>
      </c>
      <c r="B487" s="23">
        <v>6014385</v>
      </c>
      <c r="C487" s="22">
        <v>145841</v>
      </c>
      <c r="D487" s="54">
        <v>3</v>
      </c>
      <c r="E487" s="56">
        <v>1.5</v>
      </c>
      <c r="F487" s="54">
        <v>1216</v>
      </c>
      <c r="G487" s="54">
        <v>6223</v>
      </c>
      <c r="H487" s="54">
        <v>0</v>
      </c>
      <c r="I487" s="54">
        <f t="shared" si="62"/>
        <v>7439</v>
      </c>
      <c r="J487" s="54">
        <f t="shared" si="63"/>
        <v>1859.75</v>
      </c>
      <c r="K487" s="54">
        <f t="shared" si="64"/>
        <v>2789.625</v>
      </c>
      <c r="L487" s="55">
        <f t="shared" si="65"/>
        <v>3.8113427247498229E-4</v>
      </c>
      <c r="M487" s="53">
        <f t="shared" si="66"/>
        <v>6669.8497683121905</v>
      </c>
      <c r="N487" s="54">
        <f t="shared" si="61"/>
        <v>1859.75</v>
      </c>
      <c r="O487" s="53">
        <v>3.586422781724528</v>
      </c>
      <c r="P487" s="53">
        <f t="shared" si="67"/>
        <v>6669.85</v>
      </c>
      <c r="Q487" s="41"/>
      <c r="R487" s="52">
        <v>1090.2800000000002</v>
      </c>
      <c r="S487" s="52">
        <v>0</v>
      </c>
      <c r="T487" s="52">
        <v>0</v>
      </c>
      <c r="U487" s="52">
        <v>0</v>
      </c>
      <c r="V487" s="52">
        <v>0</v>
      </c>
      <c r="W487" s="52">
        <v>0</v>
      </c>
      <c r="X487" s="52">
        <v>0</v>
      </c>
      <c r="Y487" s="52">
        <v>0</v>
      </c>
      <c r="Z487" s="52">
        <v>236.7</v>
      </c>
      <c r="AA487" s="52">
        <v>5245.14</v>
      </c>
      <c r="AB487" s="52">
        <v>0</v>
      </c>
      <c r="AC487" s="52">
        <v>0</v>
      </c>
      <c r="AD487" s="52">
        <v>0</v>
      </c>
      <c r="AE487" s="52">
        <v>1.79</v>
      </c>
      <c r="AF487" s="52">
        <v>95.94</v>
      </c>
      <c r="AG487" s="51">
        <f t="shared" si="68"/>
        <v>6669.85</v>
      </c>
      <c r="AI487" s="41">
        <v>1.0000000000218279E-2</v>
      </c>
    </row>
    <row r="488" spans="1:35" x14ac:dyDescent="0.3">
      <c r="A488" s="2" t="s">
        <v>226</v>
      </c>
      <c r="B488" s="3">
        <v>6009112</v>
      </c>
      <c r="C488" s="1">
        <v>145767</v>
      </c>
      <c r="D488" s="18">
        <v>4</v>
      </c>
      <c r="E488" s="59">
        <v>2.5</v>
      </c>
      <c r="F488" s="18">
        <v>4262</v>
      </c>
      <c r="G488" s="18">
        <v>7571</v>
      </c>
      <c r="H488" s="18">
        <v>2562</v>
      </c>
      <c r="I488" s="18">
        <f t="shared" si="62"/>
        <v>14395</v>
      </c>
      <c r="J488" s="18">
        <f t="shared" si="63"/>
        <v>3598.75</v>
      </c>
      <c r="K488" s="18">
        <f t="shared" si="64"/>
        <v>8996.875</v>
      </c>
      <c r="L488" s="17">
        <f t="shared" si="65"/>
        <v>1.2292037129267757E-3</v>
      </c>
      <c r="M488" s="16">
        <f t="shared" si="66"/>
        <v>21511.064976218575</v>
      </c>
      <c r="N488" s="18">
        <f t="shared" si="61"/>
        <v>3598.75</v>
      </c>
      <c r="O488" s="16">
        <v>5.9773713028742117</v>
      </c>
      <c r="P488" s="16">
        <f t="shared" si="67"/>
        <v>21511.06</v>
      </c>
      <c r="Q488" s="41"/>
      <c r="R488" s="58">
        <v>6368.89</v>
      </c>
      <c r="S488" s="58">
        <v>1174.55</v>
      </c>
      <c r="T488" s="58">
        <v>1667.69</v>
      </c>
      <c r="U488" s="58">
        <v>0</v>
      </c>
      <c r="V488" s="58">
        <v>515.54999999999995</v>
      </c>
      <c r="W488" s="58">
        <v>137.47999999999999</v>
      </c>
      <c r="X488" s="58">
        <v>333.24</v>
      </c>
      <c r="Y488" s="58">
        <v>0</v>
      </c>
      <c r="Z488" s="58">
        <v>1528.71</v>
      </c>
      <c r="AA488" s="58">
        <v>4122.8900000000003</v>
      </c>
      <c r="AB488" s="58">
        <v>2021.85</v>
      </c>
      <c r="AC488" s="58">
        <v>0</v>
      </c>
      <c r="AD488" s="58">
        <v>91.15</v>
      </c>
      <c r="AE488" s="58">
        <v>1855.97</v>
      </c>
      <c r="AF488" s="58">
        <v>1693.09</v>
      </c>
      <c r="AG488" s="41">
        <f t="shared" si="68"/>
        <v>21511.06</v>
      </c>
      <c r="AI488" s="41">
        <v>0</v>
      </c>
    </row>
    <row r="489" spans="1:35" x14ac:dyDescent="0.3">
      <c r="A489" s="2" t="s">
        <v>225</v>
      </c>
      <c r="B489" s="3">
        <v>6009799</v>
      </c>
      <c r="C489" s="1">
        <v>145621</v>
      </c>
      <c r="D489" s="18">
        <v>2</v>
      </c>
      <c r="E489" s="59">
        <v>0.75</v>
      </c>
      <c r="F489" s="18">
        <v>4400</v>
      </c>
      <c r="G489" s="18">
        <v>13001</v>
      </c>
      <c r="H489" s="18">
        <v>4390.68</v>
      </c>
      <c r="I489" s="18">
        <f t="shared" si="62"/>
        <v>21791.68</v>
      </c>
      <c r="J489" s="18">
        <f t="shared" si="63"/>
        <v>5447.92</v>
      </c>
      <c r="K489" s="18">
        <f t="shared" si="64"/>
        <v>4085.94</v>
      </c>
      <c r="L489" s="17">
        <f t="shared" si="65"/>
        <v>5.5824412574321971E-4</v>
      </c>
      <c r="M489" s="16">
        <f t="shared" si="66"/>
        <v>9769.2722005063442</v>
      </c>
      <c r="N489" s="18">
        <f>22931/4</f>
        <v>5732.75</v>
      </c>
      <c r="O489" s="16">
        <v>1.7932113908622638</v>
      </c>
      <c r="P489" s="16">
        <f t="shared" si="67"/>
        <v>10280.030000000001</v>
      </c>
      <c r="Q489" s="41"/>
      <c r="R489" s="58">
        <v>1972.5500000000015</v>
      </c>
      <c r="S489" s="58">
        <v>0</v>
      </c>
      <c r="T489" s="58">
        <v>14.31</v>
      </c>
      <c r="U489" s="58">
        <v>0</v>
      </c>
      <c r="V489" s="58">
        <v>1245.3499999999999</v>
      </c>
      <c r="W489" s="58">
        <v>172.1</v>
      </c>
      <c r="X489" s="58">
        <v>536.63</v>
      </c>
      <c r="Y489" s="58">
        <v>0</v>
      </c>
      <c r="Z489" s="58">
        <v>2636.06</v>
      </c>
      <c r="AA489" s="58">
        <v>1931.76</v>
      </c>
      <c r="AB489" s="58">
        <v>0</v>
      </c>
      <c r="AC489" s="58">
        <v>0</v>
      </c>
      <c r="AD489" s="58">
        <v>646.46</v>
      </c>
      <c r="AE489" s="58">
        <v>813.68</v>
      </c>
      <c r="AF489" s="58">
        <v>311.13</v>
      </c>
      <c r="AG489" s="41">
        <f t="shared" si="68"/>
        <v>10280.030000000001</v>
      </c>
      <c r="AI489" s="41">
        <v>-9.9999999983992893E-3</v>
      </c>
    </row>
    <row r="490" spans="1:35" x14ac:dyDescent="0.3">
      <c r="A490" s="2" t="s">
        <v>224</v>
      </c>
      <c r="B490" s="3">
        <v>6011803</v>
      </c>
      <c r="C490" s="1">
        <v>145612</v>
      </c>
      <c r="D490" s="18">
        <v>2</v>
      </c>
      <c r="E490" s="59">
        <v>0.75</v>
      </c>
      <c r="F490" s="18">
        <v>800</v>
      </c>
      <c r="G490" s="18">
        <v>2590</v>
      </c>
      <c r="H490" s="18">
        <v>7.56</v>
      </c>
      <c r="I490" s="18">
        <f t="shared" si="62"/>
        <v>3397.56</v>
      </c>
      <c r="J490" s="18">
        <f t="shared" si="63"/>
        <v>849.39</v>
      </c>
      <c r="K490" s="18">
        <f t="shared" si="64"/>
        <v>637.04250000000002</v>
      </c>
      <c r="L490" s="17">
        <f t="shared" si="65"/>
        <v>8.703633275911418E-5</v>
      </c>
      <c r="M490" s="16">
        <f t="shared" si="66"/>
        <v>1523.1358232844982</v>
      </c>
      <c r="N490" s="18">
        <f t="shared" ref="N490:N521" si="69">J490</f>
        <v>849.39</v>
      </c>
      <c r="O490" s="16">
        <v>1.7932113908622638</v>
      </c>
      <c r="P490" s="16">
        <f t="shared" si="67"/>
        <v>1523.14</v>
      </c>
      <c r="Q490" s="41"/>
      <c r="R490" s="58">
        <v>358.65</v>
      </c>
      <c r="S490" s="58">
        <v>0</v>
      </c>
      <c r="T490" s="58">
        <v>0</v>
      </c>
      <c r="U490" s="58">
        <v>0</v>
      </c>
      <c r="V490" s="58">
        <v>3.39</v>
      </c>
      <c r="W490" s="58">
        <v>0</v>
      </c>
      <c r="X490" s="58">
        <v>0</v>
      </c>
      <c r="Y490" s="58">
        <v>0</v>
      </c>
      <c r="Z490" s="58">
        <v>0</v>
      </c>
      <c r="AA490" s="58">
        <v>80.69</v>
      </c>
      <c r="AB490" s="58">
        <v>0</v>
      </c>
      <c r="AC490" s="58">
        <v>0</v>
      </c>
      <c r="AD490" s="58">
        <v>0</v>
      </c>
      <c r="AE490" s="58">
        <v>1080.4100000000001</v>
      </c>
      <c r="AF490" s="58">
        <v>0</v>
      </c>
      <c r="AG490" s="41">
        <f t="shared" si="68"/>
        <v>1523.14</v>
      </c>
      <c r="AI490" s="41">
        <v>9.9999999999909051E-3</v>
      </c>
    </row>
    <row r="491" spans="1:35" x14ac:dyDescent="0.3">
      <c r="A491" s="2" t="s">
        <v>223</v>
      </c>
      <c r="B491" s="3">
        <v>6014906</v>
      </c>
      <c r="C491" s="1">
        <v>145946</v>
      </c>
      <c r="D491" s="18">
        <v>3</v>
      </c>
      <c r="E491" s="59">
        <v>1.5</v>
      </c>
      <c r="F491" s="18">
        <v>7166</v>
      </c>
      <c r="G491" s="18">
        <v>24601</v>
      </c>
      <c r="H491" s="18">
        <v>4247.88</v>
      </c>
      <c r="I491" s="18">
        <f t="shared" si="62"/>
        <v>36014.879999999997</v>
      </c>
      <c r="J491" s="18">
        <f t="shared" si="63"/>
        <v>9003.7199999999993</v>
      </c>
      <c r="K491" s="18">
        <f t="shared" si="64"/>
        <v>13505.579999999998</v>
      </c>
      <c r="L491" s="17">
        <f t="shared" si="65"/>
        <v>1.845208373043929E-3</v>
      </c>
      <c r="M491" s="16">
        <f t="shared" si="66"/>
        <v>32291.146528268757</v>
      </c>
      <c r="N491" s="18">
        <f t="shared" si="69"/>
        <v>9003.7199999999993</v>
      </c>
      <c r="O491" s="16">
        <v>3.586422781724528</v>
      </c>
      <c r="P491" s="16">
        <f t="shared" si="67"/>
        <v>32291.15</v>
      </c>
      <c r="Q491" s="41"/>
      <c r="R491" s="58">
        <v>6425.0700000000015</v>
      </c>
      <c r="S491" s="58">
        <v>704.95</v>
      </c>
      <c r="T491" s="58">
        <v>769.72</v>
      </c>
      <c r="U491" s="58">
        <v>0</v>
      </c>
      <c r="V491" s="58">
        <v>1464.12</v>
      </c>
      <c r="W491" s="58">
        <v>300.51</v>
      </c>
      <c r="X491" s="58">
        <v>569.38</v>
      </c>
      <c r="Y491" s="58">
        <v>0</v>
      </c>
      <c r="Z491" s="58">
        <v>3942.38</v>
      </c>
      <c r="AA491" s="58">
        <v>4040.11</v>
      </c>
      <c r="AB491" s="58">
        <v>7526.11</v>
      </c>
      <c r="AC491" s="58">
        <v>0</v>
      </c>
      <c r="AD491" s="58">
        <v>979.09</v>
      </c>
      <c r="AE491" s="58">
        <v>4646.21</v>
      </c>
      <c r="AF491" s="58">
        <v>923.5</v>
      </c>
      <c r="AG491" s="41">
        <f t="shared" si="68"/>
        <v>32291.15</v>
      </c>
      <c r="AI491" s="41">
        <v>-9.9999999983992893E-3</v>
      </c>
    </row>
    <row r="492" spans="1:35" x14ac:dyDescent="0.3">
      <c r="A492" s="57" t="s">
        <v>222</v>
      </c>
      <c r="B492" s="23">
        <v>6000251</v>
      </c>
      <c r="C492" s="22">
        <v>145045</v>
      </c>
      <c r="D492" s="54">
        <v>1</v>
      </c>
      <c r="E492" s="56">
        <v>0</v>
      </c>
      <c r="F492" s="54">
        <v>4918</v>
      </c>
      <c r="G492" s="54">
        <v>9523</v>
      </c>
      <c r="H492" s="54">
        <v>2578.8000000000002</v>
      </c>
      <c r="I492" s="54">
        <f t="shared" si="62"/>
        <v>17019.8</v>
      </c>
      <c r="J492" s="54">
        <f t="shared" si="63"/>
        <v>4254.95</v>
      </c>
      <c r="K492" s="54">
        <f t="shared" si="64"/>
        <v>0</v>
      </c>
      <c r="L492" s="55">
        <f t="shared" si="65"/>
        <v>0</v>
      </c>
      <c r="M492" s="53">
        <f t="shared" si="66"/>
        <v>0</v>
      </c>
      <c r="N492" s="54">
        <f t="shared" si="69"/>
        <v>4254.95</v>
      </c>
      <c r="O492" s="53">
        <v>0</v>
      </c>
      <c r="P492" s="53">
        <f t="shared" si="67"/>
        <v>0</v>
      </c>
      <c r="Q492" s="41"/>
      <c r="R492" s="52">
        <v>0</v>
      </c>
      <c r="S492" s="52">
        <v>0</v>
      </c>
      <c r="T492" s="52">
        <v>0</v>
      </c>
      <c r="U492" s="52">
        <v>0</v>
      </c>
      <c r="V492" s="52">
        <v>0</v>
      </c>
      <c r="W492" s="52">
        <v>0</v>
      </c>
      <c r="X492" s="52">
        <v>0</v>
      </c>
      <c r="Y492" s="52">
        <v>0</v>
      </c>
      <c r="Z492" s="52">
        <v>0</v>
      </c>
      <c r="AA492" s="52">
        <v>0</v>
      </c>
      <c r="AB492" s="52">
        <v>0</v>
      </c>
      <c r="AC492" s="52">
        <v>0</v>
      </c>
      <c r="AD492" s="52">
        <v>0</v>
      </c>
      <c r="AE492" s="52">
        <v>0</v>
      </c>
      <c r="AF492" s="52">
        <v>0</v>
      </c>
      <c r="AG492" s="51">
        <f t="shared" si="68"/>
        <v>0</v>
      </c>
      <c r="AI492" s="41">
        <v>0</v>
      </c>
    </row>
    <row r="493" spans="1:35" x14ac:dyDescent="0.3">
      <c r="A493" s="2" t="s">
        <v>221</v>
      </c>
      <c r="B493" s="3">
        <v>6000327</v>
      </c>
      <c r="C493" s="1">
        <v>145350</v>
      </c>
      <c r="D493" s="18">
        <v>2</v>
      </c>
      <c r="E493" s="59">
        <v>0.75</v>
      </c>
      <c r="F493" s="18">
        <v>5575</v>
      </c>
      <c r="G493" s="18">
        <v>17720</v>
      </c>
      <c r="H493" s="18">
        <v>4935</v>
      </c>
      <c r="I493" s="18">
        <f t="shared" si="62"/>
        <v>28230</v>
      </c>
      <c r="J493" s="18">
        <f t="shared" si="63"/>
        <v>7057.5</v>
      </c>
      <c r="K493" s="18">
        <f t="shared" si="64"/>
        <v>5293.125</v>
      </c>
      <c r="L493" s="17">
        <f t="shared" si="65"/>
        <v>7.2317653662916728E-4</v>
      </c>
      <c r="M493" s="16">
        <f t="shared" si="66"/>
        <v>12655.589391010428</v>
      </c>
      <c r="N493" s="18">
        <f t="shared" si="69"/>
        <v>7057.5</v>
      </c>
      <c r="O493" s="16">
        <v>1.7932113908622638</v>
      </c>
      <c r="P493" s="16">
        <f t="shared" si="67"/>
        <v>12655.59</v>
      </c>
      <c r="Q493" s="41"/>
      <c r="R493" s="58">
        <v>2499.2699999999995</v>
      </c>
      <c r="S493" s="58">
        <v>835.19</v>
      </c>
      <c r="T493" s="58">
        <v>408.85</v>
      </c>
      <c r="U493" s="58">
        <v>0</v>
      </c>
      <c r="V493" s="58">
        <v>170.36</v>
      </c>
      <c r="W493" s="58">
        <v>65.900000000000006</v>
      </c>
      <c r="X493" s="58">
        <v>732.08</v>
      </c>
      <c r="Y493" s="58">
        <v>0</v>
      </c>
      <c r="Z493" s="58">
        <v>1231.94</v>
      </c>
      <c r="AA493" s="58">
        <v>1506.3</v>
      </c>
      <c r="AB493" s="58">
        <v>1481.19</v>
      </c>
      <c r="AC493" s="58">
        <v>0</v>
      </c>
      <c r="AD493" s="58">
        <v>185.6</v>
      </c>
      <c r="AE493" s="58">
        <v>2471.0500000000002</v>
      </c>
      <c r="AF493" s="58">
        <v>1067.8599999999999</v>
      </c>
      <c r="AG493" s="41">
        <f t="shared" si="68"/>
        <v>12655.59</v>
      </c>
      <c r="AI493" s="41">
        <v>-2.0000000000436557E-2</v>
      </c>
    </row>
    <row r="494" spans="1:35" x14ac:dyDescent="0.3">
      <c r="A494" s="2" t="s">
        <v>220</v>
      </c>
      <c r="B494" s="3">
        <v>6003339</v>
      </c>
      <c r="C494" s="1">
        <v>145234</v>
      </c>
      <c r="D494" s="18">
        <v>3</v>
      </c>
      <c r="E494" s="59">
        <v>1.5</v>
      </c>
      <c r="F494" s="18">
        <v>1869</v>
      </c>
      <c r="G494" s="18">
        <v>11858</v>
      </c>
      <c r="H494" s="18">
        <v>0</v>
      </c>
      <c r="I494" s="18">
        <f t="shared" si="62"/>
        <v>13727</v>
      </c>
      <c r="J494" s="18">
        <f t="shared" si="63"/>
        <v>3431.75</v>
      </c>
      <c r="K494" s="18">
        <f t="shared" si="64"/>
        <v>5147.625</v>
      </c>
      <c r="L494" s="17">
        <f t="shared" si="65"/>
        <v>7.0329750749617982E-4</v>
      </c>
      <c r="M494" s="16">
        <f t="shared" si="66"/>
        <v>12307.706381183147</v>
      </c>
      <c r="N494" s="18">
        <f t="shared" si="69"/>
        <v>3431.75</v>
      </c>
      <c r="O494" s="16">
        <v>3.586422781724528</v>
      </c>
      <c r="P494" s="16">
        <f t="shared" si="67"/>
        <v>12307.71</v>
      </c>
      <c r="Q494" s="41"/>
      <c r="R494" s="58">
        <v>1675.7399999999996</v>
      </c>
      <c r="S494" s="58">
        <v>0</v>
      </c>
      <c r="T494" s="58">
        <v>0</v>
      </c>
      <c r="U494" s="58">
        <v>0</v>
      </c>
      <c r="V494" s="58">
        <v>0</v>
      </c>
      <c r="W494" s="58">
        <v>0</v>
      </c>
      <c r="X494" s="58">
        <v>0</v>
      </c>
      <c r="Y494" s="58">
        <v>0</v>
      </c>
      <c r="Z494" s="58">
        <v>294.08999999999997</v>
      </c>
      <c r="AA494" s="58">
        <v>50.21</v>
      </c>
      <c r="AB494" s="58">
        <v>0</v>
      </c>
      <c r="AC494" s="58">
        <v>0</v>
      </c>
      <c r="AD494" s="58">
        <v>109.39</v>
      </c>
      <c r="AE494" s="58">
        <v>10007.92</v>
      </c>
      <c r="AF494" s="58">
        <v>170.36</v>
      </c>
      <c r="AG494" s="41">
        <f t="shared" si="68"/>
        <v>12307.71</v>
      </c>
      <c r="AI494" s="41">
        <v>-2.0000000000436557E-2</v>
      </c>
    </row>
    <row r="495" spans="1:35" x14ac:dyDescent="0.3">
      <c r="A495" s="2" t="s">
        <v>219</v>
      </c>
      <c r="B495" s="3">
        <v>6011712</v>
      </c>
      <c r="C495" s="1">
        <v>145597</v>
      </c>
      <c r="D495" s="18">
        <v>1</v>
      </c>
      <c r="E495" s="59">
        <v>0</v>
      </c>
      <c r="F495" s="18">
        <v>4715</v>
      </c>
      <c r="G495" s="18">
        <v>6265</v>
      </c>
      <c r="H495" s="18">
        <v>4669.5600000000004</v>
      </c>
      <c r="I495" s="18">
        <f t="shared" si="62"/>
        <v>15649.560000000001</v>
      </c>
      <c r="J495" s="18">
        <f t="shared" si="63"/>
        <v>3912.3900000000003</v>
      </c>
      <c r="K495" s="18">
        <f t="shared" si="64"/>
        <v>0</v>
      </c>
      <c r="L495" s="17">
        <f t="shared" si="65"/>
        <v>0</v>
      </c>
      <c r="M495" s="16">
        <f t="shared" si="66"/>
        <v>0</v>
      </c>
      <c r="N495" s="18">
        <f t="shared" si="69"/>
        <v>3912.3900000000003</v>
      </c>
      <c r="O495" s="16">
        <v>0</v>
      </c>
      <c r="P495" s="16">
        <f t="shared" si="67"/>
        <v>0</v>
      </c>
      <c r="Q495" s="41"/>
      <c r="R495" s="58">
        <v>0</v>
      </c>
      <c r="S495" s="58">
        <v>0</v>
      </c>
      <c r="T495" s="58">
        <v>0</v>
      </c>
      <c r="U495" s="58">
        <v>0</v>
      </c>
      <c r="V495" s="58">
        <v>0</v>
      </c>
      <c r="W495" s="58">
        <v>0</v>
      </c>
      <c r="X495" s="58">
        <v>0</v>
      </c>
      <c r="Y495" s="58">
        <v>0</v>
      </c>
      <c r="Z495" s="58">
        <v>0</v>
      </c>
      <c r="AA495" s="58">
        <v>0</v>
      </c>
      <c r="AB495" s="58">
        <v>0</v>
      </c>
      <c r="AC495" s="58">
        <v>0</v>
      </c>
      <c r="AD495" s="58">
        <v>0</v>
      </c>
      <c r="AE495" s="58">
        <v>0</v>
      </c>
      <c r="AF495" s="58">
        <v>0</v>
      </c>
      <c r="AG495" s="41">
        <f t="shared" si="68"/>
        <v>0</v>
      </c>
      <c r="AI495" s="41">
        <v>0</v>
      </c>
    </row>
    <row r="496" spans="1:35" x14ac:dyDescent="0.3">
      <c r="A496" s="2" t="s">
        <v>218</v>
      </c>
      <c r="B496" s="3">
        <v>6007355</v>
      </c>
      <c r="C496" s="1">
        <v>146078</v>
      </c>
      <c r="D496" s="18">
        <v>4</v>
      </c>
      <c r="E496" s="59">
        <v>2.5</v>
      </c>
      <c r="F496" s="18">
        <v>1538</v>
      </c>
      <c r="G496" s="18">
        <v>4252</v>
      </c>
      <c r="H496" s="18">
        <v>3961</v>
      </c>
      <c r="I496" s="18">
        <f t="shared" si="62"/>
        <v>9751</v>
      </c>
      <c r="J496" s="18">
        <f t="shared" si="63"/>
        <v>2437.75</v>
      </c>
      <c r="K496" s="18">
        <f t="shared" si="64"/>
        <v>6094.375</v>
      </c>
      <c r="L496" s="17">
        <f t="shared" si="65"/>
        <v>8.3264782249037783E-4</v>
      </c>
      <c r="M496" s="16">
        <f t="shared" si="66"/>
        <v>14571.336893581612</v>
      </c>
      <c r="N496" s="18">
        <f t="shared" si="69"/>
        <v>2437.75</v>
      </c>
      <c r="O496" s="16">
        <v>5.9773713028742117</v>
      </c>
      <c r="P496" s="16">
        <f t="shared" si="67"/>
        <v>14571.34</v>
      </c>
      <c r="Q496" s="41"/>
      <c r="R496" s="58">
        <v>2298.3000000000002</v>
      </c>
      <c r="S496" s="58">
        <v>2779.48</v>
      </c>
      <c r="T496" s="58">
        <v>636.59</v>
      </c>
      <c r="U496" s="58">
        <v>0</v>
      </c>
      <c r="V496" s="58">
        <v>425.89</v>
      </c>
      <c r="W496" s="58">
        <v>228.63</v>
      </c>
      <c r="X496" s="58">
        <v>1848.5</v>
      </c>
      <c r="Y496" s="58">
        <v>0</v>
      </c>
      <c r="Z496" s="58">
        <v>1016.15</v>
      </c>
      <c r="AA496" s="58">
        <v>793.5</v>
      </c>
      <c r="AB496" s="58">
        <v>2885.58</v>
      </c>
      <c r="AC496" s="58">
        <v>0</v>
      </c>
      <c r="AD496" s="58">
        <v>239.09</v>
      </c>
      <c r="AE496" s="58">
        <v>874.19</v>
      </c>
      <c r="AF496" s="58">
        <v>545.44000000000005</v>
      </c>
      <c r="AG496" s="41">
        <f t="shared" si="68"/>
        <v>14571.340000000002</v>
      </c>
      <c r="AI496" s="41">
        <v>0</v>
      </c>
    </row>
    <row r="497" spans="1:35" x14ac:dyDescent="0.3">
      <c r="A497" s="57" t="s">
        <v>217</v>
      </c>
      <c r="B497" s="23">
        <v>6007371</v>
      </c>
      <c r="C497" s="22">
        <v>145838</v>
      </c>
      <c r="D497" s="54">
        <v>4</v>
      </c>
      <c r="E497" s="56">
        <v>2.5</v>
      </c>
      <c r="F497" s="54">
        <v>13643</v>
      </c>
      <c r="G497" s="54">
        <v>34215</v>
      </c>
      <c r="H497" s="54">
        <v>2978.64</v>
      </c>
      <c r="I497" s="54">
        <f t="shared" si="62"/>
        <v>50836.639999999999</v>
      </c>
      <c r="J497" s="54">
        <f t="shared" si="63"/>
        <v>12709.16</v>
      </c>
      <c r="K497" s="54">
        <f t="shared" si="64"/>
        <v>31772.9</v>
      </c>
      <c r="L497" s="55">
        <f t="shared" si="65"/>
        <v>4.3409924724363905E-3</v>
      </c>
      <c r="M497" s="53">
        <f t="shared" si="66"/>
        <v>75967.368267636833</v>
      </c>
      <c r="N497" s="54">
        <f t="shared" si="69"/>
        <v>12709.16</v>
      </c>
      <c r="O497" s="53">
        <v>5.9773713028742117</v>
      </c>
      <c r="P497" s="53">
        <f t="shared" si="67"/>
        <v>75967.37</v>
      </c>
      <c r="Q497" s="41"/>
      <c r="R497" s="52">
        <v>20387.310000000005</v>
      </c>
      <c r="S497" s="52">
        <v>999.18</v>
      </c>
      <c r="T497" s="52">
        <v>1625.55</v>
      </c>
      <c r="U497" s="52">
        <v>0</v>
      </c>
      <c r="V497" s="52">
        <v>1276.5899999999999</v>
      </c>
      <c r="W497" s="52">
        <v>0</v>
      </c>
      <c r="X497" s="52">
        <v>549.79999999999995</v>
      </c>
      <c r="Y497" s="52">
        <v>0</v>
      </c>
      <c r="Z497" s="52">
        <v>12271.54</v>
      </c>
      <c r="AA497" s="52">
        <v>9637.02</v>
      </c>
      <c r="AB497" s="52">
        <v>16255.46</v>
      </c>
      <c r="AC497" s="52">
        <v>0</v>
      </c>
      <c r="AD497" s="52">
        <v>2169.79</v>
      </c>
      <c r="AE497" s="52">
        <v>7657.01</v>
      </c>
      <c r="AF497" s="52">
        <v>3138.12</v>
      </c>
      <c r="AG497" s="51">
        <f t="shared" si="68"/>
        <v>75967.37</v>
      </c>
      <c r="AI497" s="41">
        <v>-9.9999999947613105E-3</v>
      </c>
    </row>
    <row r="498" spans="1:35" x14ac:dyDescent="0.3">
      <c r="A498" s="2" t="s">
        <v>216</v>
      </c>
      <c r="B498" s="3">
        <v>6007389</v>
      </c>
      <c r="C498" s="1">
        <v>145883</v>
      </c>
      <c r="D498" s="18">
        <v>1</v>
      </c>
      <c r="E498" s="59">
        <v>0</v>
      </c>
      <c r="F498" s="18">
        <v>4078</v>
      </c>
      <c r="G498" s="18">
        <v>4460</v>
      </c>
      <c r="H498" s="18">
        <v>2790.48</v>
      </c>
      <c r="I498" s="18">
        <f t="shared" si="62"/>
        <v>11328.48</v>
      </c>
      <c r="J498" s="18">
        <f t="shared" si="63"/>
        <v>2832.12</v>
      </c>
      <c r="K498" s="18">
        <f t="shared" si="64"/>
        <v>0</v>
      </c>
      <c r="L498" s="17">
        <f t="shared" si="65"/>
        <v>0</v>
      </c>
      <c r="M498" s="16">
        <f t="shared" si="66"/>
        <v>0</v>
      </c>
      <c r="N498" s="18">
        <f t="shared" si="69"/>
        <v>2832.12</v>
      </c>
      <c r="O498" s="16">
        <v>0</v>
      </c>
      <c r="P498" s="16">
        <f t="shared" si="67"/>
        <v>0</v>
      </c>
      <c r="Q498" s="41"/>
      <c r="R498" s="58">
        <v>0</v>
      </c>
      <c r="S498" s="58">
        <v>0</v>
      </c>
      <c r="T498" s="58">
        <v>0</v>
      </c>
      <c r="U498" s="58">
        <v>0</v>
      </c>
      <c r="V498" s="58">
        <v>0</v>
      </c>
      <c r="W498" s="58">
        <v>0</v>
      </c>
      <c r="X498" s="58">
        <v>0</v>
      </c>
      <c r="Y498" s="58">
        <v>0</v>
      </c>
      <c r="Z498" s="58">
        <v>0</v>
      </c>
      <c r="AA498" s="58">
        <v>0</v>
      </c>
      <c r="AB498" s="58">
        <v>0</v>
      </c>
      <c r="AC498" s="58">
        <v>0</v>
      </c>
      <c r="AD498" s="58">
        <v>0</v>
      </c>
      <c r="AE498" s="58">
        <v>0</v>
      </c>
      <c r="AF498" s="58">
        <v>0</v>
      </c>
      <c r="AG498" s="41">
        <f t="shared" si="68"/>
        <v>0</v>
      </c>
      <c r="AI498" s="41">
        <v>0</v>
      </c>
    </row>
    <row r="499" spans="1:35" x14ac:dyDescent="0.3">
      <c r="A499" s="2" t="s">
        <v>215</v>
      </c>
      <c r="B499" s="3">
        <v>6005441</v>
      </c>
      <c r="C499" s="1">
        <v>146175</v>
      </c>
      <c r="D499" s="18">
        <v>1</v>
      </c>
      <c r="E499" s="59">
        <v>0</v>
      </c>
      <c r="F499" s="18">
        <v>2141</v>
      </c>
      <c r="G499" s="18">
        <v>5100</v>
      </c>
      <c r="H499" s="18">
        <v>0</v>
      </c>
      <c r="I499" s="18">
        <f t="shared" si="62"/>
        <v>7241</v>
      </c>
      <c r="J499" s="18">
        <f t="shared" si="63"/>
        <v>1810.25</v>
      </c>
      <c r="K499" s="18">
        <f t="shared" si="64"/>
        <v>0</v>
      </c>
      <c r="L499" s="17">
        <f t="shared" si="65"/>
        <v>0</v>
      </c>
      <c r="M499" s="16">
        <f t="shared" si="66"/>
        <v>0</v>
      </c>
      <c r="N499" s="18">
        <f t="shared" si="69"/>
        <v>1810.25</v>
      </c>
      <c r="O499" s="16">
        <v>0</v>
      </c>
      <c r="P499" s="16">
        <f t="shared" si="67"/>
        <v>0</v>
      </c>
      <c r="Q499" s="41"/>
      <c r="R499" s="58">
        <v>0</v>
      </c>
      <c r="S499" s="58">
        <v>0</v>
      </c>
      <c r="T499" s="58">
        <v>0</v>
      </c>
      <c r="U499" s="58">
        <v>0</v>
      </c>
      <c r="V499" s="58">
        <v>0</v>
      </c>
      <c r="W499" s="58">
        <v>0</v>
      </c>
      <c r="X499" s="58">
        <v>0</v>
      </c>
      <c r="Y499" s="58">
        <v>0</v>
      </c>
      <c r="Z499" s="58">
        <v>0</v>
      </c>
      <c r="AA499" s="58">
        <v>0</v>
      </c>
      <c r="AB499" s="58">
        <v>0</v>
      </c>
      <c r="AC499" s="58">
        <v>0</v>
      </c>
      <c r="AD499" s="58">
        <v>0</v>
      </c>
      <c r="AE499" s="58">
        <v>0</v>
      </c>
      <c r="AF499" s="58">
        <v>0</v>
      </c>
      <c r="AG499" s="41">
        <f t="shared" si="68"/>
        <v>0</v>
      </c>
      <c r="AI499" s="41">
        <v>0</v>
      </c>
    </row>
    <row r="500" spans="1:35" x14ac:dyDescent="0.3">
      <c r="A500" s="2" t="s">
        <v>214</v>
      </c>
      <c r="B500" s="3">
        <v>6004741</v>
      </c>
      <c r="C500" s="1">
        <v>145220</v>
      </c>
      <c r="D500" s="18">
        <v>4</v>
      </c>
      <c r="E500" s="59">
        <v>2.5</v>
      </c>
      <c r="F500" s="18">
        <v>5864</v>
      </c>
      <c r="G500" s="18">
        <v>28631</v>
      </c>
      <c r="H500" s="18">
        <v>8521</v>
      </c>
      <c r="I500" s="18">
        <f t="shared" si="62"/>
        <v>43016</v>
      </c>
      <c r="J500" s="18">
        <f t="shared" si="63"/>
        <v>10754</v>
      </c>
      <c r="K500" s="18">
        <f t="shared" si="64"/>
        <v>26885</v>
      </c>
      <c r="L500" s="17">
        <f t="shared" si="65"/>
        <v>3.673180056634816E-3</v>
      </c>
      <c r="M500" s="16">
        <f t="shared" si="66"/>
        <v>64280.65099110928</v>
      </c>
      <c r="N500" s="18">
        <f t="shared" si="69"/>
        <v>10754</v>
      </c>
      <c r="O500" s="16">
        <v>5.9773713028742117</v>
      </c>
      <c r="P500" s="16">
        <f t="shared" si="67"/>
        <v>64280.65</v>
      </c>
      <c r="Q500" s="41"/>
      <c r="R500" s="58">
        <v>8762.83</v>
      </c>
      <c r="S500" s="58">
        <v>3967.48</v>
      </c>
      <c r="T500" s="58">
        <v>2685.33</v>
      </c>
      <c r="U500" s="58">
        <v>0</v>
      </c>
      <c r="V500" s="58">
        <v>179.32</v>
      </c>
      <c r="W500" s="58">
        <v>916.03</v>
      </c>
      <c r="X500" s="58">
        <v>4985.13</v>
      </c>
      <c r="Y500" s="58">
        <v>0</v>
      </c>
      <c r="Z500" s="58">
        <v>7002.49</v>
      </c>
      <c r="AA500" s="58">
        <v>14418.91</v>
      </c>
      <c r="AB500" s="58">
        <v>1706.54</v>
      </c>
      <c r="AC500" s="58">
        <v>0</v>
      </c>
      <c r="AD500" s="58">
        <v>1434.57</v>
      </c>
      <c r="AE500" s="58">
        <v>15463.46</v>
      </c>
      <c r="AF500" s="58">
        <v>2758.56</v>
      </c>
      <c r="AG500" s="41">
        <f t="shared" si="68"/>
        <v>64280.65</v>
      </c>
      <c r="AI500" s="41">
        <v>0</v>
      </c>
    </row>
    <row r="501" spans="1:35" x14ac:dyDescent="0.3">
      <c r="A501" s="2" t="s">
        <v>213</v>
      </c>
      <c r="B501" s="3">
        <v>6007447</v>
      </c>
      <c r="C501" s="1">
        <v>145024</v>
      </c>
      <c r="D501" s="18">
        <v>3</v>
      </c>
      <c r="E501" s="59">
        <v>1.5</v>
      </c>
      <c r="F501" s="18">
        <v>2334</v>
      </c>
      <c r="G501" s="18">
        <v>9391</v>
      </c>
      <c r="H501" s="18">
        <v>0</v>
      </c>
      <c r="I501" s="18">
        <f t="shared" si="62"/>
        <v>11725</v>
      </c>
      <c r="J501" s="18">
        <f t="shared" si="63"/>
        <v>2931.25</v>
      </c>
      <c r="K501" s="18">
        <f t="shared" si="64"/>
        <v>4396.875</v>
      </c>
      <c r="L501" s="17">
        <f t="shared" si="65"/>
        <v>6.0072581593885834E-4</v>
      </c>
      <c r="M501" s="16">
        <f t="shared" si="66"/>
        <v>10512.701778930021</v>
      </c>
      <c r="N501" s="18">
        <f t="shared" si="69"/>
        <v>2931.25</v>
      </c>
      <c r="O501" s="16">
        <v>3.586422781724528</v>
      </c>
      <c r="P501" s="16">
        <f t="shared" si="67"/>
        <v>10512.7</v>
      </c>
      <c r="Q501" s="41"/>
      <c r="R501" s="58">
        <v>2092.6799999999998</v>
      </c>
      <c r="S501" s="58">
        <v>0</v>
      </c>
      <c r="T501" s="58">
        <v>0</v>
      </c>
      <c r="U501" s="58">
        <v>0</v>
      </c>
      <c r="V501" s="58">
        <v>0</v>
      </c>
      <c r="W501" s="58">
        <v>0</v>
      </c>
      <c r="X501" s="58">
        <v>0</v>
      </c>
      <c r="Y501" s="58">
        <v>0</v>
      </c>
      <c r="Z501" s="58">
        <v>1057.99</v>
      </c>
      <c r="AA501" s="58">
        <v>4162.9399999999996</v>
      </c>
      <c r="AB501" s="58">
        <v>0</v>
      </c>
      <c r="AC501" s="58">
        <v>0</v>
      </c>
      <c r="AD501" s="58">
        <v>246.57</v>
      </c>
      <c r="AE501" s="58">
        <v>1534.99</v>
      </c>
      <c r="AF501" s="58">
        <v>1417.53</v>
      </c>
      <c r="AG501" s="41">
        <f t="shared" si="68"/>
        <v>10512.7</v>
      </c>
      <c r="AI501" s="41">
        <v>0</v>
      </c>
    </row>
    <row r="502" spans="1:35" x14ac:dyDescent="0.3">
      <c r="A502" s="57" t="s">
        <v>212</v>
      </c>
      <c r="B502" s="23">
        <v>6003792</v>
      </c>
      <c r="C502" s="22">
        <v>145489</v>
      </c>
      <c r="D502" s="54">
        <v>1</v>
      </c>
      <c r="E502" s="56">
        <v>0</v>
      </c>
      <c r="F502" s="54">
        <v>2099</v>
      </c>
      <c r="G502" s="54">
        <v>2202</v>
      </c>
      <c r="H502" s="54">
        <v>2205.84</v>
      </c>
      <c r="I502" s="54">
        <f t="shared" si="62"/>
        <v>6506.84</v>
      </c>
      <c r="J502" s="54">
        <f t="shared" si="63"/>
        <v>1626.71</v>
      </c>
      <c r="K502" s="54">
        <f t="shared" si="64"/>
        <v>0</v>
      </c>
      <c r="L502" s="55">
        <f t="shared" si="65"/>
        <v>0</v>
      </c>
      <c r="M502" s="53">
        <f t="shared" si="66"/>
        <v>0</v>
      </c>
      <c r="N502" s="54">
        <f t="shared" si="69"/>
        <v>1626.71</v>
      </c>
      <c r="O502" s="53">
        <v>0</v>
      </c>
      <c r="P502" s="53">
        <f t="shared" si="67"/>
        <v>0</v>
      </c>
      <c r="Q502" s="41"/>
      <c r="R502" s="52">
        <v>0</v>
      </c>
      <c r="S502" s="52">
        <v>0</v>
      </c>
      <c r="T502" s="52">
        <v>0</v>
      </c>
      <c r="U502" s="52">
        <v>0</v>
      </c>
      <c r="V502" s="52">
        <v>0</v>
      </c>
      <c r="W502" s="52">
        <v>0</v>
      </c>
      <c r="X502" s="52">
        <v>0</v>
      </c>
      <c r="Y502" s="52">
        <v>0</v>
      </c>
      <c r="Z502" s="52">
        <v>0</v>
      </c>
      <c r="AA502" s="52">
        <v>0</v>
      </c>
      <c r="AB502" s="52">
        <v>0</v>
      </c>
      <c r="AC502" s="52">
        <v>0</v>
      </c>
      <c r="AD502" s="52">
        <v>0</v>
      </c>
      <c r="AE502" s="52">
        <v>0</v>
      </c>
      <c r="AF502" s="52">
        <v>0</v>
      </c>
      <c r="AG502" s="51">
        <f t="shared" si="68"/>
        <v>0</v>
      </c>
      <c r="AI502" s="41">
        <v>0</v>
      </c>
    </row>
    <row r="503" spans="1:35" x14ac:dyDescent="0.3">
      <c r="A503" s="2" t="s">
        <v>211</v>
      </c>
      <c r="B503" s="3">
        <v>6012470</v>
      </c>
      <c r="C503" s="1">
        <v>145837</v>
      </c>
      <c r="D503" s="18">
        <v>1</v>
      </c>
      <c r="E503" s="59">
        <v>0</v>
      </c>
      <c r="F503" s="18">
        <v>676</v>
      </c>
      <c r="G503" s="18">
        <v>10860</v>
      </c>
      <c r="H503" s="18">
        <v>0</v>
      </c>
      <c r="I503" s="18">
        <f t="shared" si="62"/>
        <v>11536</v>
      </c>
      <c r="J503" s="18">
        <f t="shared" si="63"/>
        <v>2884</v>
      </c>
      <c r="K503" s="18">
        <f t="shared" si="64"/>
        <v>0</v>
      </c>
      <c r="L503" s="17">
        <f t="shared" si="65"/>
        <v>0</v>
      </c>
      <c r="M503" s="16">
        <f t="shared" si="66"/>
        <v>0</v>
      </c>
      <c r="N503" s="18">
        <f t="shared" si="69"/>
        <v>2884</v>
      </c>
      <c r="O503" s="16">
        <v>0</v>
      </c>
      <c r="P503" s="16">
        <f t="shared" si="67"/>
        <v>0</v>
      </c>
      <c r="Q503" s="41"/>
      <c r="R503" s="58">
        <v>0</v>
      </c>
      <c r="S503" s="58">
        <v>0</v>
      </c>
      <c r="T503" s="58">
        <v>0</v>
      </c>
      <c r="U503" s="58">
        <v>0</v>
      </c>
      <c r="V503" s="58">
        <v>0</v>
      </c>
      <c r="W503" s="58">
        <v>0</v>
      </c>
      <c r="X503" s="58">
        <v>0</v>
      </c>
      <c r="Y503" s="58">
        <v>0</v>
      </c>
      <c r="Z503" s="58">
        <v>0</v>
      </c>
      <c r="AA503" s="58">
        <v>0</v>
      </c>
      <c r="AB503" s="58">
        <v>0</v>
      </c>
      <c r="AC503" s="58">
        <v>0</v>
      </c>
      <c r="AD503" s="58">
        <v>0</v>
      </c>
      <c r="AE503" s="58">
        <v>0</v>
      </c>
      <c r="AF503" s="58">
        <v>0</v>
      </c>
      <c r="AG503" s="41">
        <f t="shared" si="68"/>
        <v>0</v>
      </c>
      <c r="AI503" s="41">
        <v>0</v>
      </c>
    </row>
    <row r="504" spans="1:35" x14ac:dyDescent="0.3">
      <c r="A504" s="2" t="s">
        <v>210</v>
      </c>
      <c r="B504" s="3">
        <v>6007488</v>
      </c>
      <c r="C504" s="1">
        <v>146037</v>
      </c>
      <c r="D504" s="18">
        <v>1</v>
      </c>
      <c r="E504" s="59">
        <v>0</v>
      </c>
      <c r="F504" s="18">
        <v>4398</v>
      </c>
      <c r="G504" s="18">
        <v>12998</v>
      </c>
      <c r="H504" s="18">
        <v>516.6</v>
      </c>
      <c r="I504" s="18">
        <f t="shared" si="62"/>
        <v>17912.599999999999</v>
      </c>
      <c r="J504" s="18">
        <f t="shared" si="63"/>
        <v>4478.1499999999996</v>
      </c>
      <c r="K504" s="18">
        <f t="shared" si="64"/>
        <v>0</v>
      </c>
      <c r="L504" s="17">
        <f t="shared" si="65"/>
        <v>0</v>
      </c>
      <c r="M504" s="16">
        <f t="shared" si="66"/>
        <v>0</v>
      </c>
      <c r="N504" s="18">
        <f t="shared" si="69"/>
        <v>4478.1499999999996</v>
      </c>
      <c r="O504" s="16">
        <v>0</v>
      </c>
      <c r="P504" s="16">
        <f t="shared" si="67"/>
        <v>0</v>
      </c>
      <c r="Q504" s="41"/>
      <c r="R504" s="58">
        <v>0</v>
      </c>
      <c r="S504" s="58">
        <v>0</v>
      </c>
      <c r="T504" s="58">
        <v>0</v>
      </c>
      <c r="U504" s="58">
        <v>0</v>
      </c>
      <c r="V504" s="58">
        <v>0</v>
      </c>
      <c r="W504" s="58">
        <v>0</v>
      </c>
      <c r="X504" s="58">
        <v>0</v>
      </c>
      <c r="Y504" s="58">
        <v>0</v>
      </c>
      <c r="Z504" s="58">
        <v>0</v>
      </c>
      <c r="AA504" s="58">
        <v>0</v>
      </c>
      <c r="AB504" s="58">
        <v>0</v>
      </c>
      <c r="AC504" s="58">
        <v>0</v>
      </c>
      <c r="AD504" s="58">
        <v>0</v>
      </c>
      <c r="AE504" s="58">
        <v>0</v>
      </c>
      <c r="AF504" s="58">
        <v>0</v>
      </c>
      <c r="AG504" s="41">
        <f t="shared" si="68"/>
        <v>0</v>
      </c>
      <c r="AI504" s="41">
        <v>0</v>
      </c>
    </row>
    <row r="505" spans="1:35" x14ac:dyDescent="0.3">
      <c r="A505" s="2" t="s">
        <v>209</v>
      </c>
      <c r="B505" s="3">
        <v>6007512</v>
      </c>
      <c r="C505" s="1">
        <v>145801</v>
      </c>
      <c r="D505" s="18">
        <v>4</v>
      </c>
      <c r="E505" s="59">
        <v>2.5</v>
      </c>
      <c r="F505" s="18">
        <v>1519</v>
      </c>
      <c r="G505" s="18">
        <v>4836</v>
      </c>
      <c r="H505" s="18">
        <v>0</v>
      </c>
      <c r="I505" s="18">
        <f t="shared" si="62"/>
        <v>6355</v>
      </c>
      <c r="J505" s="18">
        <f t="shared" si="63"/>
        <v>1588.75</v>
      </c>
      <c r="K505" s="18">
        <f t="shared" si="64"/>
        <v>3971.875</v>
      </c>
      <c r="L505" s="17">
        <f t="shared" si="65"/>
        <v>5.4265992328236606E-4</v>
      </c>
      <c r="M505" s="16">
        <f t="shared" si="66"/>
        <v>9496.5486574414062</v>
      </c>
      <c r="N505" s="18">
        <f t="shared" si="69"/>
        <v>1588.75</v>
      </c>
      <c r="O505" s="16">
        <v>5.9773713028742117</v>
      </c>
      <c r="P505" s="16">
        <f t="shared" si="67"/>
        <v>9496.5499999999993</v>
      </c>
      <c r="Q505" s="41"/>
      <c r="R505" s="58">
        <v>2269.91</v>
      </c>
      <c r="S505" s="58">
        <v>0</v>
      </c>
      <c r="T505" s="58">
        <v>0</v>
      </c>
      <c r="U505" s="58">
        <v>0</v>
      </c>
      <c r="V505" s="58">
        <v>0</v>
      </c>
      <c r="W505" s="58">
        <v>0</v>
      </c>
      <c r="X505" s="58">
        <v>0</v>
      </c>
      <c r="Y505" s="58">
        <v>0</v>
      </c>
      <c r="Z505" s="58">
        <v>183.8</v>
      </c>
      <c r="AA505" s="58">
        <v>2243.0100000000002</v>
      </c>
      <c r="AB505" s="58">
        <v>0</v>
      </c>
      <c r="AC505" s="58">
        <v>0</v>
      </c>
      <c r="AD505" s="58">
        <v>91.15</v>
      </c>
      <c r="AE505" s="58">
        <v>4620.51</v>
      </c>
      <c r="AF505" s="58">
        <v>88.17</v>
      </c>
      <c r="AG505" s="41">
        <f t="shared" si="68"/>
        <v>9496.5500000000011</v>
      </c>
      <c r="AI505" s="41">
        <v>0</v>
      </c>
    </row>
    <row r="506" spans="1:35" x14ac:dyDescent="0.3">
      <c r="A506" s="2" t="s">
        <v>208</v>
      </c>
      <c r="B506" s="3">
        <v>6007504</v>
      </c>
      <c r="C506" s="1">
        <v>146084</v>
      </c>
      <c r="D506" s="18">
        <v>4</v>
      </c>
      <c r="E506" s="59">
        <v>2.5</v>
      </c>
      <c r="F506" s="18">
        <v>658</v>
      </c>
      <c r="G506" s="18">
        <v>6285</v>
      </c>
      <c r="H506" s="18">
        <v>0</v>
      </c>
      <c r="I506" s="18">
        <f t="shared" si="62"/>
        <v>6943</v>
      </c>
      <c r="J506" s="18">
        <f t="shared" si="63"/>
        <v>1735.75</v>
      </c>
      <c r="K506" s="18">
        <f t="shared" si="64"/>
        <v>4339.375</v>
      </c>
      <c r="L506" s="17">
        <f t="shared" si="65"/>
        <v>5.9286984222650945E-4</v>
      </c>
      <c r="M506" s="16">
        <f t="shared" si="66"/>
        <v>10375.222238963916</v>
      </c>
      <c r="N506" s="18">
        <f t="shared" si="69"/>
        <v>1735.75</v>
      </c>
      <c r="O506" s="16">
        <v>5.9773713028742117</v>
      </c>
      <c r="P506" s="16">
        <f t="shared" si="67"/>
        <v>10375.219999999999</v>
      </c>
      <c r="Q506" s="41"/>
      <c r="R506" s="58">
        <v>983.26999999999975</v>
      </c>
      <c r="S506" s="58">
        <v>0</v>
      </c>
      <c r="T506" s="58">
        <v>0</v>
      </c>
      <c r="U506" s="58">
        <v>0</v>
      </c>
      <c r="V506" s="58">
        <v>0</v>
      </c>
      <c r="W506" s="58">
        <v>0</v>
      </c>
      <c r="X506" s="58">
        <v>0</v>
      </c>
      <c r="Y506" s="58">
        <v>0</v>
      </c>
      <c r="Z506" s="58">
        <v>1075.93</v>
      </c>
      <c r="AA506" s="58">
        <v>7600.23</v>
      </c>
      <c r="AB506" s="58">
        <v>0</v>
      </c>
      <c r="AC506" s="58">
        <v>0</v>
      </c>
      <c r="AD506" s="58">
        <v>171.85</v>
      </c>
      <c r="AE506" s="58">
        <v>543.94000000000005</v>
      </c>
      <c r="AF506" s="58">
        <v>0</v>
      </c>
      <c r="AG506" s="41">
        <f t="shared" si="68"/>
        <v>10375.220000000001</v>
      </c>
      <c r="AI506" s="41">
        <v>-1.0000000000218279E-2</v>
      </c>
    </row>
    <row r="507" spans="1:35" x14ac:dyDescent="0.3">
      <c r="A507" s="57" t="s">
        <v>207</v>
      </c>
      <c r="B507" s="23">
        <v>6007546</v>
      </c>
      <c r="C507" s="22">
        <v>145727</v>
      </c>
      <c r="D507" s="54">
        <v>4</v>
      </c>
      <c r="E507" s="56">
        <v>2.5</v>
      </c>
      <c r="F507" s="54">
        <v>488</v>
      </c>
      <c r="G507" s="54">
        <v>6661</v>
      </c>
      <c r="H507" s="54">
        <v>0</v>
      </c>
      <c r="I507" s="54">
        <f t="shared" si="62"/>
        <v>7149</v>
      </c>
      <c r="J507" s="54">
        <f t="shared" si="63"/>
        <v>1787.25</v>
      </c>
      <c r="K507" s="54">
        <f t="shared" si="64"/>
        <v>4468.125</v>
      </c>
      <c r="L507" s="55">
        <f t="shared" si="65"/>
        <v>6.1046039206068205E-4</v>
      </c>
      <c r="M507" s="53">
        <f t="shared" si="66"/>
        <v>10683.056861061936</v>
      </c>
      <c r="N507" s="54">
        <f t="shared" si="69"/>
        <v>1787.25</v>
      </c>
      <c r="O507" s="53">
        <v>5.9773713028742117</v>
      </c>
      <c r="P507" s="53">
        <f t="shared" si="67"/>
        <v>10683.06</v>
      </c>
      <c r="Q507" s="41"/>
      <c r="R507" s="52">
        <v>729.24</v>
      </c>
      <c r="S507" s="52">
        <v>0</v>
      </c>
      <c r="T507" s="52">
        <v>0</v>
      </c>
      <c r="U507" s="52">
        <v>0</v>
      </c>
      <c r="V507" s="52">
        <v>0</v>
      </c>
      <c r="W507" s="52">
        <v>0</v>
      </c>
      <c r="X507" s="52">
        <v>0</v>
      </c>
      <c r="Y507" s="52">
        <v>0</v>
      </c>
      <c r="Z507" s="52">
        <v>6957.66</v>
      </c>
      <c r="AA507" s="52">
        <v>1545.15</v>
      </c>
      <c r="AB507" s="52">
        <v>0</v>
      </c>
      <c r="AC507" s="52">
        <v>0</v>
      </c>
      <c r="AD507" s="52">
        <v>1451.01</v>
      </c>
      <c r="AE507" s="52">
        <v>0</v>
      </c>
      <c r="AF507" s="52">
        <v>0</v>
      </c>
      <c r="AG507" s="51">
        <f t="shared" si="68"/>
        <v>10683.06</v>
      </c>
      <c r="AI507" s="41">
        <v>0</v>
      </c>
    </row>
    <row r="508" spans="1:35" x14ac:dyDescent="0.3">
      <c r="A508" s="2" t="s">
        <v>206</v>
      </c>
      <c r="B508" s="3">
        <v>6007561</v>
      </c>
      <c r="C508" s="1">
        <v>146038</v>
      </c>
      <c r="D508" s="18">
        <v>3</v>
      </c>
      <c r="E508" s="59">
        <v>1.5</v>
      </c>
      <c r="F508" s="18">
        <v>1670</v>
      </c>
      <c r="G508" s="18">
        <v>5403</v>
      </c>
      <c r="H508" s="18">
        <v>30.24</v>
      </c>
      <c r="I508" s="18">
        <f t="shared" si="62"/>
        <v>7103.24</v>
      </c>
      <c r="J508" s="18">
        <f t="shared" si="63"/>
        <v>1775.81</v>
      </c>
      <c r="K508" s="18">
        <f t="shared" si="64"/>
        <v>2663.7150000000001</v>
      </c>
      <c r="L508" s="17">
        <f t="shared" si="65"/>
        <v>3.6393173942938476E-4</v>
      </c>
      <c r="M508" s="16">
        <f t="shared" si="66"/>
        <v>6368.8054400142328</v>
      </c>
      <c r="N508" s="18">
        <f t="shared" si="69"/>
        <v>1775.81</v>
      </c>
      <c r="O508" s="16">
        <v>3.586422781724528</v>
      </c>
      <c r="P508" s="16">
        <f t="shared" si="67"/>
        <v>6368.81</v>
      </c>
      <c r="Q508" s="41"/>
      <c r="R508" s="58">
        <v>1497.33</v>
      </c>
      <c r="S508" s="58">
        <v>0</v>
      </c>
      <c r="T508" s="58">
        <v>0</v>
      </c>
      <c r="U508" s="58">
        <v>0</v>
      </c>
      <c r="V508" s="58">
        <v>0</v>
      </c>
      <c r="W508" s="58">
        <v>0</v>
      </c>
      <c r="X508" s="58">
        <v>0</v>
      </c>
      <c r="Y508" s="58">
        <v>27.11</v>
      </c>
      <c r="Z508" s="58">
        <v>1081.31</v>
      </c>
      <c r="AA508" s="58">
        <v>1828.18</v>
      </c>
      <c r="AB508" s="58">
        <v>0</v>
      </c>
      <c r="AC508" s="58">
        <v>0</v>
      </c>
      <c r="AD508" s="58">
        <v>269.88</v>
      </c>
      <c r="AE508" s="58">
        <v>1665</v>
      </c>
      <c r="AF508" s="58">
        <v>0</v>
      </c>
      <c r="AG508" s="41">
        <f t="shared" si="68"/>
        <v>6368.81</v>
      </c>
      <c r="AI508" s="41">
        <v>0</v>
      </c>
    </row>
    <row r="509" spans="1:35" x14ac:dyDescent="0.3">
      <c r="A509" s="2" t="s">
        <v>205</v>
      </c>
      <c r="B509" s="3">
        <v>6008502</v>
      </c>
      <c r="C509" s="1">
        <v>145414</v>
      </c>
      <c r="D509" s="18">
        <v>4</v>
      </c>
      <c r="E509" s="59">
        <v>2.5</v>
      </c>
      <c r="F509" s="18">
        <v>2198</v>
      </c>
      <c r="G509" s="18">
        <v>12683</v>
      </c>
      <c r="H509" s="18">
        <v>0</v>
      </c>
      <c r="I509" s="18">
        <f t="shared" si="62"/>
        <v>14881</v>
      </c>
      <c r="J509" s="18">
        <f t="shared" si="63"/>
        <v>3720.25</v>
      </c>
      <c r="K509" s="18">
        <f t="shared" si="64"/>
        <v>9300.625</v>
      </c>
      <c r="L509" s="17">
        <f t="shared" si="65"/>
        <v>1.270703747972445E-3</v>
      </c>
      <c r="M509" s="16">
        <f t="shared" si="66"/>
        <v>22237.315589517788</v>
      </c>
      <c r="N509" s="18">
        <f t="shared" si="69"/>
        <v>3720.25</v>
      </c>
      <c r="O509" s="16">
        <v>5.9773713028742117</v>
      </c>
      <c r="P509" s="16">
        <f t="shared" si="67"/>
        <v>22237.32</v>
      </c>
      <c r="Q509" s="41"/>
      <c r="R509" s="58">
        <v>3284.57</v>
      </c>
      <c r="S509" s="58">
        <v>0</v>
      </c>
      <c r="T509" s="58">
        <v>0</v>
      </c>
      <c r="U509" s="58">
        <v>0</v>
      </c>
      <c r="V509" s="58">
        <v>0</v>
      </c>
      <c r="W509" s="58">
        <v>0</v>
      </c>
      <c r="X509" s="58">
        <v>0</v>
      </c>
      <c r="Y509" s="58">
        <v>0</v>
      </c>
      <c r="Z509" s="58">
        <v>718.78</v>
      </c>
      <c r="AA509" s="58">
        <v>520.03</v>
      </c>
      <c r="AB509" s="58">
        <v>0</v>
      </c>
      <c r="AC509" s="58">
        <v>0</v>
      </c>
      <c r="AD509" s="58">
        <v>210.7</v>
      </c>
      <c r="AE509" s="58">
        <v>17395.650000000001</v>
      </c>
      <c r="AF509" s="58">
        <v>107.59</v>
      </c>
      <c r="AG509" s="41">
        <f t="shared" si="68"/>
        <v>22237.320000000003</v>
      </c>
      <c r="AI509" s="41">
        <v>0</v>
      </c>
    </row>
    <row r="510" spans="1:35" x14ac:dyDescent="0.3">
      <c r="A510" s="2" t="s">
        <v>204</v>
      </c>
      <c r="B510" s="3">
        <v>6011746</v>
      </c>
      <c r="C510" s="1">
        <v>145629</v>
      </c>
      <c r="D510" s="18">
        <v>3</v>
      </c>
      <c r="E510" s="59">
        <v>1.5</v>
      </c>
      <c r="F510" s="18">
        <v>4047</v>
      </c>
      <c r="G510" s="18">
        <v>15853</v>
      </c>
      <c r="H510" s="18">
        <v>1302</v>
      </c>
      <c r="I510" s="18">
        <f t="shared" si="62"/>
        <v>21202</v>
      </c>
      <c r="J510" s="18">
        <f t="shared" si="63"/>
        <v>5300.5</v>
      </c>
      <c r="K510" s="18">
        <f t="shared" si="64"/>
        <v>7950.75</v>
      </c>
      <c r="L510" s="17">
        <f t="shared" si="65"/>
        <v>1.0862762259731919E-3</v>
      </c>
      <c r="M510" s="16">
        <f t="shared" si="66"/>
        <v>19009.833954530859</v>
      </c>
      <c r="N510" s="18">
        <f t="shared" si="69"/>
        <v>5300.5</v>
      </c>
      <c r="O510" s="16">
        <v>3.586422781724528</v>
      </c>
      <c r="P510" s="16">
        <f t="shared" si="67"/>
        <v>19009.830000000002</v>
      </c>
      <c r="Q510" s="41"/>
      <c r="R510" s="58">
        <v>3628.570000000002</v>
      </c>
      <c r="S510" s="58">
        <v>234.98</v>
      </c>
      <c r="T510" s="58">
        <v>397.66</v>
      </c>
      <c r="U510" s="58">
        <v>0</v>
      </c>
      <c r="V510" s="58">
        <v>67.78</v>
      </c>
      <c r="W510" s="58">
        <v>109.21</v>
      </c>
      <c r="X510" s="58">
        <v>357.75</v>
      </c>
      <c r="Y510" s="58">
        <v>0</v>
      </c>
      <c r="Z510" s="58">
        <v>2590.29</v>
      </c>
      <c r="AA510" s="58">
        <v>3367.65</v>
      </c>
      <c r="AB510" s="58">
        <v>5303.42</v>
      </c>
      <c r="AC510" s="58">
        <v>0</v>
      </c>
      <c r="AD510" s="58">
        <v>579.21</v>
      </c>
      <c r="AE510" s="58">
        <v>1803.07</v>
      </c>
      <c r="AF510" s="58">
        <v>570.24</v>
      </c>
      <c r="AG510" s="41">
        <f t="shared" si="68"/>
        <v>19009.830000000002</v>
      </c>
      <c r="AI510" s="41">
        <v>1.0000000002037268E-2</v>
      </c>
    </row>
    <row r="511" spans="1:35" x14ac:dyDescent="0.3">
      <c r="A511" s="2" t="s">
        <v>203</v>
      </c>
      <c r="B511" s="3">
        <v>6010078</v>
      </c>
      <c r="C511" s="1">
        <v>145927</v>
      </c>
      <c r="D511" s="18">
        <v>2</v>
      </c>
      <c r="E511" s="59">
        <v>0.75</v>
      </c>
      <c r="F511" s="18">
        <v>3334</v>
      </c>
      <c r="G511" s="18">
        <v>16487</v>
      </c>
      <c r="H511" s="18">
        <v>5670.84</v>
      </c>
      <c r="I511" s="18">
        <f t="shared" si="62"/>
        <v>25491.84</v>
      </c>
      <c r="J511" s="18">
        <f t="shared" si="63"/>
        <v>6372.96</v>
      </c>
      <c r="K511" s="18">
        <f t="shared" si="64"/>
        <v>4779.72</v>
      </c>
      <c r="L511" s="17">
        <f t="shared" si="65"/>
        <v>6.5303225517197557E-4</v>
      </c>
      <c r="M511" s="16">
        <f t="shared" si="66"/>
        <v>11428.064465509573</v>
      </c>
      <c r="N511" s="18">
        <f t="shared" si="69"/>
        <v>6372.96</v>
      </c>
      <c r="O511" s="16">
        <v>1.7932113908622638</v>
      </c>
      <c r="P511" s="16">
        <f t="shared" si="67"/>
        <v>11428.06</v>
      </c>
      <c r="Q511" s="41"/>
      <c r="R511" s="58">
        <v>1494.6500000000003</v>
      </c>
      <c r="S511" s="58">
        <v>727.92</v>
      </c>
      <c r="T511" s="58">
        <v>355.11</v>
      </c>
      <c r="U511" s="58">
        <v>0</v>
      </c>
      <c r="V511" s="58">
        <v>343.06</v>
      </c>
      <c r="W511" s="58">
        <v>50.08</v>
      </c>
      <c r="X511" s="58">
        <v>1066.08</v>
      </c>
      <c r="Y511" s="58">
        <v>0</v>
      </c>
      <c r="Z511" s="58">
        <v>808.29</v>
      </c>
      <c r="AA511" s="58">
        <v>2251.38</v>
      </c>
      <c r="AB511" s="58">
        <v>1293.8</v>
      </c>
      <c r="AC511" s="58">
        <v>0</v>
      </c>
      <c r="AD511" s="58">
        <v>162.72999999999999</v>
      </c>
      <c r="AE511" s="58">
        <v>2178.75</v>
      </c>
      <c r="AF511" s="58">
        <v>696.21</v>
      </c>
      <c r="AG511" s="41">
        <f t="shared" si="68"/>
        <v>11428.060000000001</v>
      </c>
      <c r="AI511" s="41">
        <v>1.0000000000218279E-2</v>
      </c>
    </row>
    <row r="512" spans="1:35" x14ac:dyDescent="0.3">
      <c r="A512" s="57" t="s">
        <v>202</v>
      </c>
      <c r="B512" s="23">
        <v>6007082</v>
      </c>
      <c r="C512" s="22">
        <v>145411</v>
      </c>
      <c r="D512" s="54">
        <v>2</v>
      </c>
      <c r="E512" s="56">
        <v>0.75</v>
      </c>
      <c r="F512" s="54">
        <v>2050</v>
      </c>
      <c r="G512" s="54">
        <v>8793</v>
      </c>
      <c r="H512" s="54">
        <v>0</v>
      </c>
      <c r="I512" s="54">
        <f t="shared" si="62"/>
        <v>10843</v>
      </c>
      <c r="J512" s="54">
        <f t="shared" si="63"/>
        <v>2710.75</v>
      </c>
      <c r="K512" s="54">
        <f t="shared" si="64"/>
        <v>2033.0625</v>
      </c>
      <c r="L512" s="55">
        <f t="shared" si="65"/>
        <v>2.7776844444456466E-4</v>
      </c>
      <c r="M512" s="53">
        <f t="shared" si="66"/>
        <v>4860.947777779882</v>
      </c>
      <c r="N512" s="54">
        <f t="shared" si="69"/>
        <v>2710.75</v>
      </c>
      <c r="O512" s="53">
        <v>1.7932113908622638</v>
      </c>
      <c r="P512" s="53">
        <f t="shared" si="67"/>
        <v>4860.95</v>
      </c>
      <c r="Q512" s="41"/>
      <c r="R512" s="52">
        <v>919.02</v>
      </c>
      <c r="S512" s="52">
        <v>0</v>
      </c>
      <c r="T512" s="52">
        <v>0</v>
      </c>
      <c r="U512" s="52">
        <v>0</v>
      </c>
      <c r="V512" s="52">
        <v>0</v>
      </c>
      <c r="W512" s="52">
        <v>0</v>
      </c>
      <c r="X512" s="52">
        <v>0</v>
      </c>
      <c r="Y512" s="52">
        <v>0</v>
      </c>
      <c r="Z512" s="52">
        <v>143.01</v>
      </c>
      <c r="AA512" s="52">
        <v>3194.61</v>
      </c>
      <c r="AB512" s="52">
        <v>0</v>
      </c>
      <c r="AC512" s="52">
        <v>0</v>
      </c>
      <c r="AD512" s="52">
        <v>68.59</v>
      </c>
      <c r="AE512" s="52">
        <v>369.85</v>
      </c>
      <c r="AF512" s="52">
        <v>165.87</v>
      </c>
      <c r="AG512" s="51">
        <f t="shared" si="68"/>
        <v>4860.9500000000007</v>
      </c>
      <c r="AI512" s="41">
        <v>0</v>
      </c>
    </row>
    <row r="513" spans="1:35" x14ac:dyDescent="0.3">
      <c r="A513" s="2" t="s">
        <v>201</v>
      </c>
      <c r="B513" s="3">
        <v>6006027</v>
      </c>
      <c r="C513" s="1">
        <v>145294</v>
      </c>
      <c r="D513" s="18">
        <v>3</v>
      </c>
      <c r="E513" s="59">
        <v>1.5</v>
      </c>
      <c r="F513" s="18">
        <v>1593</v>
      </c>
      <c r="G513" s="18">
        <v>14682</v>
      </c>
      <c r="H513" s="18">
        <v>0</v>
      </c>
      <c r="I513" s="18">
        <f t="shared" si="62"/>
        <v>16275</v>
      </c>
      <c r="J513" s="18">
        <f t="shared" si="63"/>
        <v>4068.75</v>
      </c>
      <c r="K513" s="18">
        <f t="shared" si="64"/>
        <v>6103.125</v>
      </c>
      <c r="L513" s="17">
        <f t="shared" si="65"/>
        <v>8.3384329675095261E-4</v>
      </c>
      <c r="M513" s="16">
        <f t="shared" si="66"/>
        <v>14592.25769314167</v>
      </c>
      <c r="N513" s="18">
        <f t="shared" si="69"/>
        <v>4068.75</v>
      </c>
      <c r="O513" s="16">
        <v>3.586422781724528</v>
      </c>
      <c r="P513" s="16">
        <f t="shared" si="67"/>
        <v>14592.26</v>
      </c>
      <c r="Q513" s="41"/>
      <c r="R513" s="58">
        <v>1428.3000000000002</v>
      </c>
      <c r="S513" s="58">
        <v>0</v>
      </c>
      <c r="T513" s="58">
        <v>0</v>
      </c>
      <c r="U513" s="58">
        <v>0</v>
      </c>
      <c r="V513" s="58">
        <v>0</v>
      </c>
      <c r="W513" s="58">
        <v>0</v>
      </c>
      <c r="X513" s="58">
        <v>0</v>
      </c>
      <c r="Y513" s="58">
        <v>0</v>
      </c>
      <c r="Z513" s="58">
        <v>0</v>
      </c>
      <c r="AA513" s="58">
        <v>707.42</v>
      </c>
      <c r="AB513" s="58">
        <v>0</v>
      </c>
      <c r="AC513" s="58">
        <v>0</v>
      </c>
      <c r="AD513" s="58">
        <v>0</v>
      </c>
      <c r="AE513" s="58">
        <v>12045</v>
      </c>
      <c r="AF513" s="58">
        <v>411.54</v>
      </c>
      <c r="AG513" s="41">
        <f t="shared" si="68"/>
        <v>14592.260000000002</v>
      </c>
      <c r="AI513" s="41">
        <v>1.0000000000218279E-2</v>
      </c>
    </row>
    <row r="514" spans="1:35" x14ac:dyDescent="0.3">
      <c r="A514" s="2" t="s">
        <v>200</v>
      </c>
      <c r="B514" s="3">
        <v>6007595</v>
      </c>
      <c r="C514" s="1">
        <v>145953</v>
      </c>
      <c r="D514" s="18">
        <v>5</v>
      </c>
      <c r="E514" s="59">
        <v>3.5</v>
      </c>
      <c r="F514" s="18">
        <v>1144</v>
      </c>
      <c r="G514" s="18">
        <v>4315</v>
      </c>
      <c r="H514" s="18">
        <v>0</v>
      </c>
      <c r="I514" s="18">
        <f t="shared" si="62"/>
        <v>5459</v>
      </c>
      <c r="J514" s="18">
        <f t="shared" si="63"/>
        <v>1364.75</v>
      </c>
      <c r="K514" s="18">
        <f t="shared" si="64"/>
        <v>4776.625</v>
      </c>
      <c r="L514" s="17">
        <f t="shared" si="65"/>
        <v>6.5260939884780652E-4</v>
      </c>
      <c r="M514" s="16">
        <f t="shared" si="66"/>
        <v>11420.664479836614</v>
      </c>
      <c r="N514" s="18">
        <f t="shared" si="69"/>
        <v>1364.75</v>
      </c>
      <c r="O514" s="16">
        <v>8.3683198240239083</v>
      </c>
      <c r="P514" s="16">
        <f t="shared" si="67"/>
        <v>11420.66</v>
      </c>
      <c r="Q514" s="41"/>
      <c r="R514" s="58">
        <v>2393.34</v>
      </c>
      <c r="S514" s="58">
        <v>0</v>
      </c>
      <c r="T514" s="58">
        <v>0</v>
      </c>
      <c r="U514" s="58">
        <v>0</v>
      </c>
      <c r="V514" s="58">
        <v>0</v>
      </c>
      <c r="W514" s="58">
        <v>0</v>
      </c>
      <c r="X514" s="58">
        <v>0</v>
      </c>
      <c r="Y514" s="58">
        <v>0</v>
      </c>
      <c r="Z514" s="58">
        <v>0</v>
      </c>
      <c r="AA514" s="58">
        <v>8259.5300000000007</v>
      </c>
      <c r="AB514" s="58">
        <v>0</v>
      </c>
      <c r="AC514" s="58">
        <v>0</v>
      </c>
      <c r="AD514" s="58">
        <v>0</v>
      </c>
      <c r="AE514" s="58">
        <v>692.48</v>
      </c>
      <c r="AF514" s="58">
        <v>75.31</v>
      </c>
      <c r="AG514" s="41">
        <f t="shared" si="68"/>
        <v>11420.66</v>
      </c>
      <c r="AI514" s="41">
        <v>0</v>
      </c>
    </row>
    <row r="515" spans="1:35" x14ac:dyDescent="0.3">
      <c r="A515" s="2" t="s">
        <v>199</v>
      </c>
      <c r="B515" s="3">
        <v>6012645</v>
      </c>
      <c r="C515" s="1">
        <v>145688</v>
      </c>
      <c r="D515" s="18">
        <v>5</v>
      </c>
      <c r="E515" s="59">
        <v>3.5</v>
      </c>
      <c r="F515" s="18">
        <v>5088</v>
      </c>
      <c r="G515" s="18">
        <v>37451</v>
      </c>
      <c r="H515" s="18">
        <v>2272.1999999999998</v>
      </c>
      <c r="I515" s="18">
        <f t="shared" si="62"/>
        <v>44811.199999999997</v>
      </c>
      <c r="J515" s="18">
        <f t="shared" si="63"/>
        <v>11202.8</v>
      </c>
      <c r="K515" s="18">
        <f t="shared" si="64"/>
        <v>39209.799999999996</v>
      </c>
      <c r="L515" s="17">
        <f t="shared" si="65"/>
        <v>5.3570636185471376E-3</v>
      </c>
      <c r="M515" s="16">
        <f t="shared" si="66"/>
        <v>93748.613324574908</v>
      </c>
      <c r="N515" s="18">
        <f t="shared" si="69"/>
        <v>11202.8</v>
      </c>
      <c r="O515" s="16">
        <v>8.3683198240239083</v>
      </c>
      <c r="P515" s="16">
        <f t="shared" si="67"/>
        <v>93748.61</v>
      </c>
      <c r="Q515" s="41"/>
      <c r="R515" s="58">
        <v>10644.5</v>
      </c>
      <c r="S515" s="58">
        <v>305.77999999999997</v>
      </c>
      <c r="T515" s="58">
        <v>124.77</v>
      </c>
      <c r="U515" s="58">
        <v>0</v>
      </c>
      <c r="V515" s="58">
        <v>2063.13</v>
      </c>
      <c r="W515" s="58">
        <v>379.59</v>
      </c>
      <c r="X515" s="58">
        <v>1880.36</v>
      </c>
      <c r="Y515" s="58">
        <v>0</v>
      </c>
      <c r="Z515" s="58">
        <v>22171.86</v>
      </c>
      <c r="AA515" s="58">
        <v>15341.22</v>
      </c>
      <c r="AB515" s="58">
        <v>17433.3</v>
      </c>
      <c r="AC515" s="58">
        <v>0</v>
      </c>
      <c r="AD515" s="58">
        <v>4554.46</v>
      </c>
      <c r="AE515" s="58">
        <v>14893.52</v>
      </c>
      <c r="AF515" s="58">
        <v>3956.12</v>
      </c>
      <c r="AG515" s="41">
        <f t="shared" si="68"/>
        <v>93748.610000000015</v>
      </c>
      <c r="AI515" s="41">
        <v>0</v>
      </c>
    </row>
    <row r="516" spans="1:35" x14ac:dyDescent="0.3">
      <c r="A516" s="2" t="s">
        <v>198</v>
      </c>
      <c r="B516" s="3">
        <v>6000228</v>
      </c>
      <c r="C516" s="1">
        <v>145199</v>
      </c>
      <c r="D516" s="18">
        <v>4</v>
      </c>
      <c r="E516" s="59">
        <v>2.5</v>
      </c>
      <c r="F516" s="18">
        <v>2825</v>
      </c>
      <c r="G516" s="18">
        <v>8840</v>
      </c>
      <c r="H516" s="18">
        <v>2513.2800000000002</v>
      </c>
      <c r="I516" s="18">
        <f t="shared" si="62"/>
        <v>14178.28</v>
      </c>
      <c r="J516" s="18">
        <f t="shared" si="63"/>
        <v>3544.57</v>
      </c>
      <c r="K516" s="18">
        <f t="shared" si="64"/>
        <v>8861.4250000000011</v>
      </c>
      <c r="L516" s="17">
        <f t="shared" si="65"/>
        <v>1.2106977713730771E-3</v>
      </c>
      <c r="M516" s="16">
        <f t="shared" si="66"/>
        <v>21187.210999028848</v>
      </c>
      <c r="N516" s="18">
        <f t="shared" si="69"/>
        <v>3544.57</v>
      </c>
      <c r="O516" s="16">
        <v>5.9773713028742117</v>
      </c>
      <c r="P516" s="16">
        <f t="shared" si="67"/>
        <v>21187.21</v>
      </c>
      <c r="Q516" s="41"/>
      <c r="R516" s="58">
        <v>4221.5099999999984</v>
      </c>
      <c r="S516" s="58">
        <v>661.52</v>
      </c>
      <c r="T516" s="58">
        <v>780.76</v>
      </c>
      <c r="U516" s="58">
        <v>0</v>
      </c>
      <c r="V516" s="58">
        <v>1079.51</v>
      </c>
      <c r="W516" s="58">
        <v>346.45</v>
      </c>
      <c r="X516" s="58">
        <v>887.46</v>
      </c>
      <c r="Y516" s="58">
        <v>0</v>
      </c>
      <c r="Z516" s="58">
        <v>1860.46</v>
      </c>
      <c r="AA516" s="58">
        <v>4184.16</v>
      </c>
      <c r="AB516" s="58">
        <v>4269.34</v>
      </c>
      <c r="AC516" s="58">
        <v>0</v>
      </c>
      <c r="AD516" s="58">
        <v>289.89999999999998</v>
      </c>
      <c r="AE516" s="58">
        <v>2142.89</v>
      </c>
      <c r="AF516" s="58">
        <v>463.25</v>
      </c>
      <c r="AG516" s="41">
        <f t="shared" si="68"/>
        <v>21187.21</v>
      </c>
      <c r="AI516" s="41">
        <v>-1.0000000002037268E-2</v>
      </c>
    </row>
    <row r="517" spans="1:35" x14ac:dyDescent="0.3">
      <c r="A517" s="57" t="s">
        <v>197</v>
      </c>
      <c r="B517" s="23">
        <v>6012686</v>
      </c>
      <c r="C517" s="22">
        <v>145689</v>
      </c>
      <c r="D517" s="54">
        <v>4</v>
      </c>
      <c r="E517" s="56">
        <v>2.5</v>
      </c>
      <c r="F517" s="54">
        <v>7694</v>
      </c>
      <c r="G517" s="54">
        <v>14451</v>
      </c>
      <c r="H517" s="54">
        <v>4494</v>
      </c>
      <c r="I517" s="54">
        <f t="shared" si="62"/>
        <v>26639</v>
      </c>
      <c r="J517" s="54">
        <f t="shared" si="63"/>
        <v>6659.75</v>
      </c>
      <c r="K517" s="54">
        <f t="shared" si="64"/>
        <v>16649.375</v>
      </c>
      <c r="L517" s="55">
        <f t="shared" si="65"/>
        <v>2.274731344818088E-3</v>
      </c>
      <c r="M517" s="53">
        <f t="shared" si="66"/>
        <v>39807.798534316542</v>
      </c>
      <c r="N517" s="54">
        <f t="shared" si="69"/>
        <v>6659.75</v>
      </c>
      <c r="O517" s="53">
        <v>5.9773713028742117</v>
      </c>
      <c r="P517" s="53">
        <f t="shared" si="67"/>
        <v>39807.800000000003</v>
      </c>
      <c r="Q517" s="41"/>
      <c r="R517" s="52">
        <v>11497.489999999996</v>
      </c>
      <c r="S517" s="52">
        <v>1960.7</v>
      </c>
      <c r="T517" s="52">
        <v>2452.75</v>
      </c>
      <c r="U517" s="52">
        <v>0</v>
      </c>
      <c r="V517" s="52">
        <v>1641.86</v>
      </c>
      <c r="W517" s="52">
        <v>115.48</v>
      </c>
      <c r="X517" s="52">
        <v>544.78</v>
      </c>
      <c r="Y517" s="52">
        <v>0</v>
      </c>
      <c r="Z517" s="52">
        <v>3652.17</v>
      </c>
      <c r="AA517" s="52">
        <v>6428.66</v>
      </c>
      <c r="AB517" s="52">
        <v>5461.82</v>
      </c>
      <c r="AC517" s="52">
        <v>0</v>
      </c>
      <c r="AD517" s="52">
        <v>654.52</v>
      </c>
      <c r="AE517" s="52">
        <v>4400.84</v>
      </c>
      <c r="AF517" s="52">
        <v>996.73</v>
      </c>
      <c r="AG517" s="51">
        <f t="shared" si="68"/>
        <v>39807.799999999996</v>
      </c>
      <c r="AI517" s="41">
        <v>1.9999999996798579E-2</v>
      </c>
    </row>
    <row r="518" spans="1:35" x14ac:dyDescent="0.3">
      <c r="A518" s="2" t="s">
        <v>196</v>
      </c>
      <c r="B518" s="3">
        <v>6006332</v>
      </c>
      <c r="C518" s="1">
        <v>145246</v>
      </c>
      <c r="D518" s="18">
        <v>5</v>
      </c>
      <c r="E518" s="59">
        <v>3.5</v>
      </c>
      <c r="F518" s="18">
        <v>5825</v>
      </c>
      <c r="G518" s="18">
        <v>16038</v>
      </c>
      <c r="H518" s="18">
        <v>2752.68</v>
      </c>
      <c r="I518" s="18">
        <f t="shared" si="62"/>
        <v>24615.68</v>
      </c>
      <c r="J518" s="18">
        <f t="shared" si="63"/>
        <v>6153.92</v>
      </c>
      <c r="K518" s="18">
        <f t="shared" si="64"/>
        <v>21538.720000000001</v>
      </c>
      <c r="L518" s="17">
        <f t="shared" si="65"/>
        <v>2.9427411846546939E-3</v>
      </c>
      <c r="M518" s="16">
        <f t="shared" si="66"/>
        <v>51497.970731457142</v>
      </c>
      <c r="N518" s="18">
        <f t="shared" si="69"/>
        <v>6153.92</v>
      </c>
      <c r="O518" s="16">
        <v>8.3683198240239083</v>
      </c>
      <c r="P518" s="16">
        <f t="shared" si="67"/>
        <v>51497.97</v>
      </c>
      <c r="Q518" s="41"/>
      <c r="R518" s="58">
        <v>12186.359999999999</v>
      </c>
      <c r="S518" s="58">
        <v>1059.68</v>
      </c>
      <c r="T518" s="58">
        <v>1082.53</v>
      </c>
      <c r="U518" s="58">
        <v>0</v>
      </c>
      <c r="V518" s="58">
        <v>2175.6</v>
      </c>
      <c r="W518" s="58">
        <v>0</v>
      </c>
      <c r="X518" s="58">
        <v>1388.3</v>
      </c>
      <c r="Y518" s="58">
        <v>52.72</v>
      </c>
      <c r="Z518" s="58">
        <v>7257.43</v>
      </c>
      <c r="AA518" s="58">
        <v>8834.85</v>
      </c>
      <c r="AB518" s="58">
        <v>1893.33</v>
      </c>
      <c r="AC518" s="58">
        <v>0</v>
      </c>
      <c r="AD518" s="58">
        <v>1514.67</v>
      </c>
      <c r="AE518" s="58">
        <v>10644.5</v>
      </c>
      <c r="AF518" s="58">
        <v>3408</v>
      </c>
      <c r="AG518" s="41">
        <f t="shared" si="68"/>
        <v>51497.97</v>
      </c>
      <c r="AI518" s="41">
        <v>-1.0000000002037268E-2</v>
      </c>
    </row>
    <row r="519" spans="1:35" x14ac:dyDescent="0.3">
      <c r="A519" s="2" t="s">
        <v>195</v>
      </c>
      <c r="B519" s="3">
        <v>6012611</v>
      </c>
      <c r="C519" s="1">
        <v>145684</v>
      </c>
      <c r="D519" s="18">
        <v>4</v>
      </c>
      <c r="E519" s="59">
        <v>2.5</v>
      </c>
      <c r="F519" s="18">
        <v>4547</v>
      </c>
      <c r="G519" s="18">
        <v>13900</v>
      </c>
      <c r="H519" s="18">
        <v>1355.76</v>
      </c>
      <c r="I519" s="18">
        <f t="shared" si="62"/>
        <v>19802.759999999998</v>
      </c>
      <c r="J519" s="18">
        <f t="shared" si="63"/>
        <v>4950.6899999999996</v>
      </c>
      <c r="K519" s="18">
        <f t="shared" si="64"/>
        <v>12376.724999999999</v>
      </c>
      <c r="L519" s="17">
        <f t="shared" si="65"/>
        <v>1.6909778477386475E-3</v>
      </c>
      <c r="M519" s="16">
        <f t="shared" si="66"/>
        <v>29592.112335426333</v>
      </c>
      <c r="N519" s="18">
        <f t="shared" si="69"/>
        <v>4950.6899999999996</v>
      </c>
      <c r="O519" s="16">
        <v>5.9773713028742117</v>
      </c>
      <c r="P519" s="16">
        <f t="shared" si="67"/>
        <v>29592.11</v>
      </c>
      <c r="Q519" s="41"/>
      <c r="R519" s="58">
        <v>6794.7600000000029</v>
      </c>
      <c r="S519" s="58">
        <v>256.07</v>
      </c>
      <c r="T519" s="58">
        <v>607.54</v>
      </c>
      <c r="U519" s="58">
        <v>0</v>
      </c>
      <c r="V519" s="58">
        <v>879.93</v>
      </c>
      <c r="W519" s="58">
        <v>174.48</v>
      </c>
      <c r="X519" s="58">
        <v>107.95</v>
      </c>
      <c r="Y519" s="58">
        <v>0</v>
      </c>
      <c r="Z519" s="58">
        <v>3691.03</v>
      </c>
      <c r="AA519" s="58">
        <v>2845.23</v>
      </c>
      <c r="AB519" s="58">
        <v>7592.76</v>
      </c>
      <c r="AC519" s="58">
        <v>0</v>
      </c>
      <c r="AD519" s="58">
        <v>941.44</v>
      </c>
      <c r="AE519" s="58">
        <v>4236.46</v>
      </c>
      <c r="AF519" s="58">
        <v>1464.46</v>
      </c>
      <c r="AG519" s="41">
        <f t="shared" si="68"/>
        <v>29592.11</v>
      </c>
      <c r="AI519" s="41">
        <v>-1.9999999996798579E-2</v>
      </c>
    </row>
    <row r="520" spans="1:35" x14ac:dyDescent="0.3">
      <c r="A520" s="2" t="s">
        <v>194</v>
      </c>
      <c r="B520" s="3">
        <v>6010482</v>
      </c>
      <c r="C520" s="1">
        <v>145593</v>
      </c>
      <c r="D520" s="18">
        <v>3</v>
      </c>
      <c r="E520" s="59">
        <v>1.5</v>
      </c>
      <c r="F520" s="18">
        <v>6666</v>
      </c>
      <c r="G520" s="18">
        <v>12992</v>
      </c>
      <c r="H520" s="18">
        <v>4005.12</v>
      </c>
      <c r="I520" s="18">
        <f t="shared" si="62"/>
        <v>23663.119999999999</v>
      </c>
      <c r="J520" s="18">
        <f t="shared" si="63"/>
        <v>5915.78</v>
      </c>
      <c r="K520" s="18">
        <f t="shared" si="64"/>
        <v>8873.67</v>
      </c>
      <c r="L520" s="17">
        <f t="shared" si="65"/>
        <v>1.2123707522097328E-3</v>
      </c>
      <c r="M520" s="16">
        <f t="shared" si="66"/>
        <v>21216.488163670325</v>
      </c>
      <c r="N520" s="18">
        <f t="shared" si="69"/>
        <v>5915.78</v>
      </c>
      <c r="O520" s="16">
        <v>3.586422781724528</v>
      </c>
      <c r="P520" s="16">
        <f t="shared" si="67"/>
        <v>21216.49</v>
      </c>
      <c r="Q520" s="41"/>
      <c r="R520" s="58">
        <v>5976.77</v>
      </c>
      <c r="S520" s="58">
        <v>0</v>
      </c>
      <c r="T520" s="58">
        <v>997.17</v>
      </c>
      <c r="U520" s="58">
        <v>0</v>
      </c>
      <c r="V520" s="58">
        <v>1350.4</v>
      </c>
      <c r="W520" s="58">
        <v>337.41</v>
      </c>
      <c r="X520" s="58">
        <v>884.95</v>
      </c>
      <c r="Y520" s="58">
        <v>21.09</v>
      </c>
      <c r="Z520" s="58">
        <v>3512</v>
      </c>
      <c r="AA520" s="58">
        <v>4079.56</v>
      </c>
      <c r="AB520" s="58">
        <v>0</v>
      </c>
      <c r="AC520" s="58">
        <v>0</v>
      </c>
      <c r="AD520" s="58">
        <v>785.43</v>
      </c>
      <c r="AE520" s="58">
        <v>2302.48</v>
      </c>
      <c r="AF520" s="58">
        <v>969.23</v>
      </c>
      <c r="AG520" s="41">
        <f t="shared" si="68"/>
        <v>21216.49</v>
      </c>
      <c r="AI520" s="41">
        <v>0</v>
      </c>
    </row>
    <row r="521" spans="1:35" x14ac:dyDescent="0.3">
      <c r="A521" s="2" t="s">
        <v>193</v>
      </c>
      <c r="B521" s="3">
        <v>6000236</v>
      </c>
      <c r="C521" s="1">
        <v>145363</v>
      </c>
      <c r="D521" s="18">
        <v>3</v>
      </c>
      <c r="E521" s="59">
        <v>1.5</v>
      </c>
      <c r="F521" s="18">
        <v>4294</v>
      </c>
      <c r="G521" s="18">
        <v>7804</v>
      </c>
      <c r="H521" s="18">
        <v>1749.72</v>
      </c>
      <c r="I521" s="18">
        <f t="shared" si="62"/>
        <v>13847.72</v>
      </c>
      <c r="J521" s="18">
        <f t="shared" si="63"/>
        <v>3461.93</v>
      </c>
      <c r="K521" s="18">
        <f t="shared" si="64"/>
        <v>5192.8949999999995</v>
      </c>
      <c r="L521" s="17">
        <f t="shared" si="65"/>
        <v>7.0948254975631956E-4</v>
      </c>
      <c r="M521" s="16">
        <f t="shared" si="66"/>
        <v>12415.944620735592</v>
      </c>
      <c r="N521" s="18">
        <f t="shared" si="69"/>
        <v>3461.93</v>
      </c>
      <c r="O521" s="16">
        <v>3.586422781724528</v>
      </c>
      <c r="P521" s="16">
        <f t="shared" si="67"/>
        <v>12415.94</v>
      </c>
      <c r="Q521" s="41"/>
      <c r="R521" s="58">
        <v>3850.03</v>
      </c>
      <c r="S521" s="58">
        <v>250.05</v>
      </c>
      <c r="T521" s="58">
        <v>231.22</v>
      </c>
      <c r="U521" s="58">
        <v>0</v>
      </c>
      <c r="V521" s="58">
        <v>440.59</v>
      </c>
      <c r="W521" s="58">
        <v>0</v>
      </c>
      <c r="X521" s="58">
        <v>646.95000000000005</v>
      </c>
      <c r="Y521" s="58">
        <v>0</v>
      </c>
      <c r="Z521" s="58">
        <v>231.32</v>
      </c>
      <c r="AA521" s="58">
        <v>1203.24</v>
      </c>
      <c r="AB521" s="58">
        <v>2884.38</v>
      </c>
      <c r="AC521" s="58">
        <v>0</v>
      </c>
      <c r="AD521" s="58">
        <v>12.55</v>
      </c>
      <c r="AE521" s="58">
        <v>2393.94</v>
      </c>
      <c r="AF521" s="58">
        <v>271.67</v>
      </c>
      <c r="AG521" s="41">
        <f t="shared" si="68"/>
        <v>12415.939999999999</v>
      </c>
      <c r="AI521" s="41">
        <v>1.0000000000218279E-2</v>
      </c>
    </row>
    <row r="522" spans="1:35" x14ac:dyDescent="0.3">
      <c r="A522" s="57" t="s">
        <v>192</v>
      </c>
      <c r="B522" s="23">
        <v>6000343</v>
      </c>
      <c r="C522" s="22">
        <v>145087</v>
      </c>
      <c r="D522" s="54">
        <v>3</v>
      </c>
      <c r="E522" s="56">
        <v>1.5</v>
      </c>
      <c r="F522" s="54">
        <v>7166</v>
      </c>
      <c r="G522" s="54">
        <v>13173</v>
      </c>
      <c r="H522" s="54">
        <v>2642.64</v>
      </c>
      <c r="I522" s="54">
        <f t="shared" si="62"/>
        <v>22981.64</v>
      </c>
      <c r="J522" s="54">
        <f t="shared" si="63"/>
        <v>5745.41</v>
      </c>
      <c r="K522" s="54">
        <f t="shared" si="64"/>
        <v>8618.1149999999998</v>
      </c>
      <c r="L522" s="55">
        <f t="shared" si="65"/>
        <v>1.1774553893913096E-3</v>
      </c>
      <c r="M522" s="53">
        <f t="shared" si="66"/>
        <v>20605.469314347916</v>
      </c>
      <c r="N522" s="54">
        <f t="shared" ref="N522:N553" si="70">J522</f>
        <v>5745.41</v>
      </c>
      <c r="O522" s="53">
        <v>3.586422781724528</v>
      </c>
      <c r="P522" s="53">
        <f t="shared" si="67"/>
        <v>20605.47</v>
      </c>
      <c r="Q522" s="41"/>
      <c r="R522" s="52">
        <v>6425.0700000000052</v>
      </c>
      <c r="S522" s="52">
        <v>241.01</v>
      </c>
      <c r="T522" s="52">
        <v>1132.74</v>
      </c>
      <c r="U522" s="52">
        <v>0</v>
      </c>
      <c r="V522" s="52">
        <v>622.85</v>
      </c>
      <c r="W522" s="52">
        <v>138.58000000000001</v>
      </c>
      <c r="X522" s="52">
        <v>234.23</v>
      </c>
      <c r="Y522" s="52">
        <v>0</v>
      </c>
      <c r="Z522" s="52">
        <v>1840.73</v>
      </c>
      <c r="AA522" s="52">
        <v>3080.74</v>
      </c>
      <c r="AB522" s="52">
        <v>2946.25</v>
      </c>
      <c r="AC522" s="52">
        <v>0</v>
      </c>
      <c r="AD522" s="52">
        <v>379.26</v>
      </c>
      <c r="AE522" s="52">
        <v>3105.84</v>
      </c>
      <c r="AF522" s="52">
        <v>458.17</v>
      </c>
      <c r="AG522" s="51">
        <f t="shared" si="68"/>
        <v>20605.47</v>
      </c>
      <c r="AI522" s="41">
        <v>-9.9999999947613105E-3</v>
      </c>
    </row>
    <row r="523" spans="1:35" x14ac:dyDescent="0.3">
      <c r="A523" s="2" t="s">
        <v>191</v>
      </c>
      <c r="B523" s="3">
        <v>6014534</v>
      </c>
      <c r="C523" s="1">
        <v>145893</v>
      </c>
      <c r="D523" s="18">
        <v>3</v>
      </c>
      <c r="E523" s="59">
        <v>1.5</v>
      </c>
      <c r="F523" s="18">
        <v>3585</v>
      </c>
      <c r="G523" s="18">
        <v>11776</v>
      </c>
      <c r="H523" s="18">
        <v>1684.2</v>
      </c>
      <c r="I523" s="18">
        <f t="shared" si="62"/>
        <v>17045.2</v>
      </c>
      <c r="J523" s="18">
        <f t="shared" si="63"/>
        <v>4261.3</v>
      </c>
      <c r="K523" s="18">
        <f t="shared" si="64"/>
        <v>6391.9500000000007</v>
      </c>
      <c r="L523" s="17">
        <f t="shared" si="65"/>
        <v>8.7330419427215607E-4</v>
      </c>
      <c r="M523" s="16">
        <f t="shared" si="66"/>
        <v>15282.823399762732</v>
      </c>
      <c r="N523" s="18">
        <f t="shared" si="70"/>
        <v>4261.3</v>
      </c>
      <c r="O523" s="16">
        <v>3.586422781724528</v>
      </c>
      <c r="P523" s="16">
        <f t="shared" si="67"/>
        <v>15282.82</v>
      </c>
      <c r="Q523" s="41"/>
      <c r="R523" s="58">
        <v>3214.3399999999983</v>
      </c>
      <c r="S523" s="58">
        <v>820.18</v>
      </c>
      <c r="T523" s="58">
        <v>120.5</v>
      </c>
      <c r="U523" s="58">
        <v>0</v>
      </c>
      <c r="V523" s="58">
        <v>277.16000000000003</v>
      </c>
      <c r="W523" s="58">
        <v>53.47</v>
      </c>
      <c r="X523" s="58">
        <v>238.75</v>
      </c>
      <c r="Y523" s="58">
        <v>0</v>
      </c>
      <c r="Z523" s="58">
        <v>737.01</v>
      </c>
      <c r="AA523" s="58">
        <v>3741.53</v>
      </c>
      <c r="AB523" s="58">
        <v>1339.53</v>
      </c>
      <c r="AC523" s="58">
        <v>0</v>
      </c>
      <c r="AD523" s="58">
        <v>84.28</v>
      </c>
      <c r="AE523" s="58">
        <v>3423.24</v>
      </c>
      <c r="AF523" s="58">
        <v>1232.83</v>
      </c>
      <c r="AG523" s="41">
        <f t="shared" si="68"/>
        <v>15282.82</v>
      </c>
      <c r="AI523" s="41">
        <v>9.9999999983992893E-3</v>
      </c>
    </row>
    <row r="524" spans="1:35" x14ac:dyDescent="0.3">
      <c r="A524" s="2" t="s">
        <v>190</v>
      </c>
      <c r="B524" s="3">
        <v>6007876</v>
      </c>
      <c r="C524" s="1">
        <v>145657</v>
      </c>
      <c r="D524" s="18">
        <v>3</v>
      </c>
      <c r="E524" s="59">
        <v>1.5</v>
      </c>
      <c r="F524" s="18">
        <v>3119</v>
      </c>
      <c r="G524" s="18">
        <v>3623</v>
      </c>
      <c r="H524" s="18">
        <v>7157</v>
      </c>
      <c r="I524" s="18">
        <f t="shared" si="62"/>
        <v>13899</v>
      </c>
      <c r="J524" s="18">
        <f t="shared" si="63"/>
        <v>3474.75</v>
      </c>
      <c r="K524" s="18">
        <f t="shared" si="64"/>
        <v>5212.125</v>
      </c>
      <c r="L524" s="17">
        <f t="shared" si="65"/>
        <v>7.1210986061698864E-4</v>
      </c>
      <c r="M524" s="16">
        <f t="shared" si="66"/>
        <v>12461.9225607973</v>
      </c>
      <c r="N524" s="18">
        <f t="shared" si="70"/>
        <v>3474.75</v>
      </c>
      <c r="O524" s="16">
        <v>3.586422781724528</v>
      </c>
      <c r="P524" s="16">
        <f t="shared" si="67"/>
        <v>12461.92</v>
      </c>
      <c r="Q524" s="41"/>
      <c r="R524" s="58">
        <v>2796.5199999999986</v>
      </c>
      <c r="S524" s="58">
        <v>2560.71</v>
      </c>
      <c r="T524" s="58">
        <v>347.88</v>
      </c>
      <c r="U524" s="58">
        <v>0</v>
      </c>
      <c r="V524" s="58">
        <v>350.57</v>
      </c>
      <c r="W524" s="58">
        <v>110.28</v>
      </c>
      <c r="X524" s="58">
        <v>3047.56</v>
      </c>
      <c r="Y524" s="58">
        <v>0</v>
      </c>
      <c r="Z524" s="58">
        <v>1175.45</v>
      </c>
      <c r="AA524" s="58">
        <v>1346.7</v>
      </c>
      <c r="AB524" s="58">
        <v>0</v>
      </c>
      <c r="AC524" s="58">
        <v>0</v>
      </c>
      <c r="AD524" s="58">
        <v>137.18</v>
      </c>
      <c r="AE524" s="58">
        <v>316.5</v>
      </c>
      <c r="AF524" s="58">
        <v>272.57</v>
      </c>
      <c r="AG524" s="41">
        <f t="shared" si="68"/>
        <v>12461.92</v>
      </c>
      <c r="AI524" s="41">
        <v>9.9999999983992893E-3</v>
      </c>
    </row>
    <row r="525" spans="1:35" x14ac:dyDescent="0.3">
      <c r="A525" s="2" t="s">
        <v>189</v>
      </c>
      <c r="B525" s="3">
        <v>6005466</v>
      </c>
      <c r="C525" s="1">
        <v>145457</v>
      </c>
      <c r="D525" s="18">
        <v>3</v>
      </c>
      <c r="E525" s="59">
        <v>1.5</v>
      </c>
      <c r="F525" s="18">
        <v>2316</v>
      </c>
      <c r="G525" s="18">
        <v>8009</v>
      </c>
      <c r="H525" s="18">
        <v>30</v>
      </c>
      <c r="I525" s="18">
        <f t="shared" si="62"/>
        <v>10355</v>
      </c>
      <c r="J525" s="18">
        <f t="shared" si="63"/>
        <v>2588.75</v>
      </c>
      <c r="K525" s="18">
        <f t="shared" si="64"/>
        <v>3883.125</v>
      </c>
      <c r="L525" s="17">
        <f t="shared" si="65"/>
        <v>5.3053439863939259E-4</v>
      </c>
      <c r="M525" s="16">
        <f t="shared" si="66"/>
        <v>9284.3519761893695</v>
      </c>
      <c r="N525" s="18">
        <f t="shared" si="70"/>
        <v>2588.75</v>
      </c>
      <c r="O525" s="16">
        <v>3.586422781724528</v>
      </c>
      <c r="P525" s="16">
        <f t="shared" si="67"/>
        <v>9284.35</v>
      </c>
      <c r="Q525" s="41"/>
      <c r="R525" s="58">
        <v>2076.54</v>
      </c>
      <c r="S525" s="58">
        <v>0</v>
      </c>
      <c r="T525" s="58">
        <v>0</v>
      </c>
      <c r="U525" s="58">
        <v>0</v>
      </c>
      <c r="V525" s="58">
        <v>0</v>
      </c>
      <c r="W525" s="58">
        <v>0</v>
      </c>
      <c r="X525" s="58">
        <v>26.9</v>
      </c>
      <c r="Y525" s="58">
        <v>0</v>
      </c>
      <c r="Z525" s="58">
        <v>181.11</v>
      </c>
      <c r="AA525" s="58">
        <v>6685.99</v>
      </c>
      <c r="AB525" s="58">
        <v>0</v>
      </c>
      <c r="AC525" s="58">
        <v>0</v>
      </c>
      <c r="AD525" s="58">
        <v>28.69</v>
      </c>
      <c r="AE525" s="58">
        <v>285.12</v>
      </c>
      <c r="AF525" s="58">
        <v>0</v>
      </c>
      <c r="AG525" s="41">
        <f t="shared" si="68"/>
        <v>9284.3500000000022</v>
      </c>
      <c r="AI525" s="41">
        <v>0</v>
      </c>
    </row>
    <row r="526" spans="1:35" x14ac:dyDescent="0.3">
      <c r="A526" s="2" t="s">
        <v>188</v>
      </c>
      <c r="B526" s="3">
        <v>6016356</v>
      </c>
      <c r="C526" s="1">
        <v>146136</v>
      </c>
      <c r="D526" s="18">
        <v>5</v>
      </c>
      <c r="E526" s="59">
        <v>3.5</v>
      </c>
      <c r="F526" s="18">
        <v>74</v>
      </c>
      <c r="G526" s="18">
        <v>0</v>
      </c>
      <c r="H526" s="18">
        <v>0</v>
      </c>
      <c r="I526" s="18">
        <f t="shared" si="62"/>
        <v>74</v>
      </c>
      <c r="J526" s="18">
        <f t="shared" si="63"/>
        <v>18.5</v>
      </c>
      <c r="K526" s="18">
        <f t="shared" si="64"/>
        <v>64.75</v>
      </c>
      <c r="L526" s="17">
        <f t="shared" si="65"/>
        <v>8.8465095282538344E-6</v>
      </c>
      <c r="M526" s="16">
        <f t="shared" si="66"/>
        <v>154.81391674444211</v>
      </c>
      <c r="N526" s="18">
        <f t="shared" si="70"/>
        <v>18.5</v>
      </c>
      <c r="O526" s="16">
        <v>8.3683198240239083</v>
      </c>
      <c r="P526" s="16">
        <f t="shared" si="67"/>
        <v>154.81</v>
      </c>
      <c r="Q526" s="41"/>
      <c r="R526" s="58">
        <v>154.81</v>
      </c>
      <c r="S526" s="58">
        <v>0</v>
      </c>
      <c r="T526" s="58">
        <v>0</v>
      </c>
      <c r="U526" s="58">
        <v>0</v>
      </c>
      <c r="V526" s="58">
        <v>0</v>
      </c>
      <c r="W526" s="58">
        <v>0</v>
      </c>
      <c r="X526" s="58">
        <v>0</v>
      </c>
      <c r="Y526" s="58">
        <v>0</v>
      </c>
      <c r="Z526" s="58">
        <v>0</v>
      </c>
      <c r="AA526" s="58">
        <v>0</v>
      </c>
      <c r="AB526" s="58">
        <v>0</v>
      </c>
      <c r="AC526" s="58">
        <v>0</v>
      </c>
      <c r="AD526" s="58">
        <v>0</v>
      </c>
      <c r="AE526" s="58">
        <v>0</v>
      </c>
      <c r="AF526" s="58">
        <v>0</v>
      </c>
      <c r="AG526" s="41">
        <f t="shared" si="68"/>
        <v>154.81</v>
      </c>
      <c r="AI526" s="41">
        <v>0</v>
      </c>
    </row>
    <row r="527" spans="1:35" x14ac:dyDescent="0.3">
      <c r="A527" s="57" t="s">
        <v>187</v>
      </c>
      <c r="B527" s="23">
        <v>6007702</v>
      </c>
      <c r="C527" s="22">
        <v>145406</v>
      </c>
      <c r="D527" s="54">
        <v>1</v>
      </c>
      <c r="E527" s="56">
        <v>0</v>
      </c>
      <c r="F527" s="54">
        <v>998</v>
      </c>
      <c r="G527" s="54">
        <v>5241</v>
      </c>
      <c r="H527" s="54">
        <v>0</v>
      </c>
      <c r="I527" s="54">
        <f t="shared" si="62"/>
        <v>6239</v>
      </c>
      <c r="J527" s="54">
        <f t="shared" si="63"/>
        <v>1559.75</v>
      </c>
      <c r="K527" s="54">
        <f t="shared" si="64"/>
        <v>0</v>
      </c>
      <c r="L527" s="55">
        <f t="shared" si="65"/>
        <v>0</v>
      </c>
      <c r="M527" s="53">
        <f t="shared" si="66"/>
        <v>0</v>
      </c>
      <c r="N527" s="54">
        <f t="shared" si="70"/>
        <v>1559.75</v>
      </c>
      <c r="O527" s="53">
        <v>0</v>
      </c>
      <c r="P527" s="53">
        <f t="shared" si="67"/>
        <v>0</v>
      </c>
      <c r="Q527" s="41"/>
      <c r="R527" s="52">
        <v>0</v>
      </c>
      <c r="S527" s="52">
        <v>0</v>
      </c>
      <c r="T527" s="52">
        <v>0</v>
      </c>
      <c r="U527" s="52">
        <v>0</v>
      </c>
      <c r="V527" s="52">
        <v>0</v>
      </c>
      <c r="W527" s="52">
        <v>0</v>
      </c>
      <c r="X527" s="52">
        <v>0</v>
      </c>
      <c r="Y527" s="52">
        <v>0</v>
      </c>
      <c r="Z527" s="52">
        <v>0</v>
      </c>
      <c r="AA527" s="52">
        <v>0</v>
      </c>
      <c r="AB527" s="52">
        <v>0</v>
      </c>
      <c r="AC527" s="52">
        <v>0</v>
      </c>
      <c r="AD527" s="52">
        <v>0</v>
      </c>
      <c r="AE527" s="52">
        <v>0</v>
      </c>
      <c r="AF527" s="52">
        <v>0</v>
      </c>
      <c r="AG527" s="51">
        <f t="shared" si="68"/>
        <v>0</v>
      </c>
      <c r="AI527" s="41">
        <v>0</v>
      </c>
    </row>
    <row r="528" spans="1:35" x14ac:dyDescent="0.3">
      <c r="A528" s="2" t="s">
        <v>186</v>
      </c>
      <c r="B528" s="3">
        <v>6008239</v>
      </c>
      <c r="C528" s="1">
        <v>146139</v>
      </c>
      <c r="D528" s="18">
        <v>2</v>
      </c>
      <c r="E528" s="59">
        <v>0.75</v>
      </c>
      <c r="F528" s="18">
        <v>1661</v>
      </c>
      <c r="G528" s="18">
        <v>1442</v>
      </c>
      <c r="H528" s="18">
        <v>74.760000000000005</v>
      </c>
      <c r="I528" s="18">
        <f t="shared" si="62"/>
        <v>3177.76</v>
      </c>
      <c r="J528" s="18">
        <f t="shared" si="63"/>
        <v>794.44</v>
      </c>
      <c r="K528" s="18">
        <f t="shared" si="64"/>
        <v>595.83000000000004</v>
      </c>
      <c r="L528" s="17">
        <f t="shared" si="65"/>
        <v>8.1405648991806677E-5</v>
      </c>
      <c r="M528" s="16">
        <f t="shared" si="66"/>
        <v>1424.5988573566169</v>
      </c>
      <c r="N528" s="18">
        <f t="shared" si="70"/>
        <v>794.44</v>
      </c>
      <c r="O528" s="16">
        <v>1.7932113908622638</v>
      </c>
      <c r="P528" s="16">
        <f t="shared" si="67"/>
        <v>1424.6</v>
      </c>
      <c r="Q528" s="41"/>
      <c r="R528" s="58">
        <v>744.62</v>
      </c>
      <c r="S528" s="58">
        <v>0</v>
      </c>
      <c r="T528" s="58">
        <v>0</v>
      </c>
      <c r="U528" s="58">
        <v>0</v>
      </c>
      <c r="V528" s="58">
        <v>0</v>
      </c>
      <c r="W528" s="58">
        <v>0</v>
      </c>
      <c r="X528" s="58">
        <v>0</v>
      </c>
      <c r="Y528" s="58">
        <v>33.520000000000003</v>
      </c>
      <c r="Z528" s="58">
        <v>27.35</v>
      </c>
      <c r="AA528" s="58">
        <v>386.89</v>
      </c>
      <c r="AB528" s="58">
        <v>0</v>
      </c>
      <c r="AC528" s="58">
        <v>0</v>
      </c>
      <c r="AD528" s="58">
        <v>0</v>
      </c>
      <c r="AE528" s="58">
        <v>95.94</v>
      </c>
      <c r="AF528" s="58">
        <v>136.28</v>
      </c>
      <c r="AG528" s="41">
        <f t="shared" si="68"/>
        <v>1424.6000000000001</v>
      </c>
      <c r="AI528" s="41">
        <v>-9.9999999999909051E-3</v>
      </c>
    </row>
    <row r="529" spans="1:35" x14ac:dyDescent="0.3">
      <c r="A529" s="2" t="s">
        <v>185</v>
      </c>
      <c r="B529" s="3">
        <v>6011381</v>
      </c>
      <c r="C529" s="1">
        <v>145623</v>
      </c>
      <c r="D529" s="18">
        <v>2</v>
      </c>
      <c r="E529" s="59">
        <v>0.75</v>
      </c>
      <c r="F529" s="18">
        <v>4124</v>
      </c>
      <c r="G529" s="18">
        <v>11932</v>
      </c>
      <c r="H529" s="18">
        <v>0</v>
      </c>
      <c r="I529" s="18">
        <f t="shared" si="62"/>
        <v>16056</v>
      </c>
      <c r="J529" s="18">
        <f t="shared" si="63"/>
        <v>4014</v>
      </c>
      <c r="K529" s="18">
        <f t="shared" si="64"/>
        <v>3010.5</v>
      </c>
      <c r="L529" s="17">
        <f t="shared" si="65"/>
        <v>4.1131145845263581E-4</v>
      </c>
      <c r="M529" s="16">
        <f t="shared" si="66"/>
        <v>7197.9505229211263</v>
      </c>
      <c r="N529" s="18">
        <f t="shared" si="70"/>
        <v>4014</v>
      </c>
      <c r="O529" s="16">
        <v>1.7932113908622638</v>
      </c>
      <c r="P529" s="16">
        <f t="shared" si="67"/>
        <v>7197.95</v>
      </c>
      <c r="Q529" s="41"/>
      <c r="R529" s="58">
        <v>1848.8</v>
      </c>
      <c r="S529" s="58">
        <v>0</v>
      </c>
      <c r="T529" s="58">
        <v>0</v>
      </c>
      <c r="U529" s="58">
        <v>0</v>
      </c>
      <c r="V529" s="58">
        <v>0</v>
      </c>
      <c r="W529" s="58">
        <v>0</v>
      </c>
      <c r="X529" s="58">
        <v>0</v>
      </c>
      <c r="Y529" s="58">
        <v>0</v>
      </c>
      <c r="Z529" s="58">
        <v>1152.1400000000001</v>
      </c>
      <c r="AA529" s="58">
        <v>1783.8</v>
      </c>
      <c r="AB529" s="58">
        <v>0</v>
      </c>
      <c r="AC529" s="58">
        <v>0</v>
      </c>
      <c r="AD529" s="58">
        <v>397.64</v>
      </c>
      <c r="AE529" s="58">
        <v>1341.77</v>
      </c>
      <c r="AF529" s="58">
        <v>673.8</v>
      </c>
      <c r="AG529" s="41">
        <f t="shared" si="68"/>
        <v>7197.95</v>
      </c>
      <c r="AI529" s="41">
        <v>0</v>
      </c>
    </row>
    <row r="530" spans="1:35" x14ac:dyDescent="0.3">
      <c r="A530" s="2" t="s">
        <v>184</v>
      </c>
      <c r="B530" s="3">
        <v>6011373</v>
      </c>
      <c r="C530" s="1">
        <v>145615</v>
      </c>
      <c r="D530" s="18">
        <v>3</v>
      </c>
      <c r="E530" s="59">
        <v>1.5</v>
      </c>
      <c r="F530" s="18">
        <v>2197</v>
      </c>
      <c r="G530" s="18">
        <v>11767</v>
      </c>
      <c r="H530" s="18">
        <v>8.4</v>
      </c>
      <c r="I530" s="18">
        <f t="shared" ref="I530:I593" si="71">SUM(F530:H530)</f>
        <v>13972.4</v>
      </c>
      <c r="J530" s="18">
        <f t="shared" ref="J530:J593" si="72">I530/4</f>
        <v>3493.1</v>
      </c>
      <c r="K530" s="18">
        <f t="shared" ref="K530:K593" si="73">J530*E530</f>
        <v>5239.6499999999996</v>
      </c>
      <c r="L530" s="17">
        <f t="shared" ref="L530:L593" si="74">K530/$K$674</f>
        <v>7.1587048107668268E-4</v>
      </c>
      <c r="M530" s="16">
        <f t="shared" ref="M530:M593" si="75">$M$15*L530</f>
        <v>12527.733418841946</v>
      </c>
      <c r="N530" s="18">
        <f t="shared" si="70"/>
        <v>3493.1</v>
      </c>
      <c r="O530" s="16">
        <v>3.586422781724528</v>
      </c>
      <c r="P530" s="16">
        <f t="shared" ref="P530:P593" si="76">ROUND(N530*O530,2)</f>
        <v>12527.73</v>
      </c>
      <c r="Q530" s="41"/>
      <c r="R530" s="58">
        <v>1969.8600000000004</v>
      </c>
      <c r="S530" s="58">
        <v>0</v>
      </c>
      <c r="T530" s="58">
        <v>0</v>
      </c>
      <c r="U530" s="58">
        <v>0</v>
      </c>
      <c r="V530" s="58">
        <v>0</v>
      </c>
      <c r="W530" s="58">
        <v>0</v>
      </c>
      <c r="X530" s="58">
        <v>0</v>
      </c>
      <c r="Y530" s="58">
        <v>7.53</v>
      </c>
      <c r="Z530" s="58">
        <v>1756.45</v>
      </c>
      <c r="AA530" s="58">
        <v>3551.45</v>
      </c>
      <c r="AB530" s="58">
        <v>0</v>
      </c>
      <c r="AC530" s="58">
        <v>0</v>
      </c>
      <c r="AD530" s="58">
        <v>329.05</v>
      </c>
      <c r="AE530" s="58">
        <v>3009.9</v>
      </c>
      <c r="AF530" s="58">
        <v>1903.49</v>
      </c>
      <c r="AG530" s="41">
        <f t="shared" ref="AG530:AG593" si="77">SUM(R530:AF530)</f>
        <v>12527.73</v>
      </c>
      <c r="AI530" s="41">
        <v>2.0000000000436557E-2</v>
      </c>
    </row>
    <row r="531" spans="1:35" x14ac:dyDescent="0.3">
      <c r="A531" s="2" t="s">
        <v>183</v>
      </c>
      <c r="B531" s="3">
        <v>6006712</v>
      </c>
      <c r="C531" s="1">
        <v>145793</v>
      </c>
      <c r="D531" s="18">
        <v>4</v>
      </c>
      <c r="E531" s="59">
        <v>2.5</v>
      </c>
      <c r="F531" s="18">
        <v>2991</v>
      </c>
      <c r="G531" s="18">
        <v>11561</v>
      </c>
      <c r="H531" s="18">
        <v>347.76</v>
      </c>
      <c r="I531" s="18">
        <f t="shared" si="71"/>
        <v>14899.76</v>
      </c>
      <c r="J531" s="18">
        <f t="shared" si="72"/>
        <v>3724.94</v>
      </c>
      <c r="K531" s="18">
        <f t="shared" si="73"/>
        <v>9312.35</v>
      </c>
      <c r="L531" s="17">
        <f t="shared" si="74"/>
        <v>1.2723056834816155E-3</v>
      </c>
      <c r="M531" s="16">
        <f t="shared" si="75"/>
        <v>22265.349460928272</v>
      </c>
      <c r="N531" s="18">
        <f t="shared" si="70"/>
        <v>3724.94</v>
      </c>
      <c r="O531" s="16">
        <v>5.9773713028742117</v>
      </c>
      <c r="P531" s="16">
        <f t="shared" si="76"/>
        <v>22265.35</v>
      </c>
      <c r="Q531" s="41"/>
      <c r="R531" s="58">
        <v>4469.58</v>
      </c>
      <c r="S531" s="58">
        <v>0</v>
      </c>
      <c r="T531" s="58">
        <v>0</v>
      </c>
      <c r="U531" s="58">
        <v>0</v>
      </c>
      <c r="V531" s="58">
        <v>0</v>
      </c>
      <c r="W531" s="58">
        <v>0</v>
      </c>
      <c r="X531" s="58">
        <v>0</v>
      </c>
      <c r="Y531" s="58">
        <v>519.66999999999996</v>
      </c>
      <c r="Z531" s="58">
        <v>3351.81</v>
      </c>
      <c r="AA531" s="58">
        <v>7924.5</v>
      </c>
      <c r="AB531" s="58">
        <v>0</v>
      </c>
      <c r="AC531" s="58">
        <v>0</v>
      </c>
      <c r="AD531" s="58">
        <v>709.81</v>
      </c>
      <c r="AE531" s="58">
        <v>1812.64</v>
      </c>
      <c r="AF531" s="58">
        <v>3477.34</v>
      </c>
      <c r="AG531" s="41">
        <f t="shared" si="77"/>
        <v>22265.35</v>
      </c>
      <c r="AI531" s="41">
        <v>0</v>
      </c>
    </row>
    <row r="532" spans="1:35" x14ac:dyDescent="0.3">
      <c r="A532" s="57" t="s">
        <v>182</v>
      </c>
      <c r="B532" s="23">
        <v>6007884</v>
      </c>
      <c r="C532" s="22">
        <v>146177</v>
      </c>
      <c r="D532" s="54">
        <v>2</v>
      </c>
      <c r="E532" s="56">
        <v>0.75</v>
      </c>
      <c r="F532" s="54">
        <v>613</v>
      </c>
      <c r="G532" s="54">
        <v>3545</v>
      </c>
      <c r="H532" s="54">
        <v>0</v>
      </c>
      <c r="I532" s="54">
        <f t="shared" si="71"/>
        <v>4158</v>
      </c>
      <c r="J532" s="54">
        <f t="shared" si="72"/>
        <v>1039.5</v>
      </c>
      <c r="K532" s="54">
        <f t="shared" si="73"/>
        <v>779.625</v>
      </c>
      <c r="L532" s="55">
        <f t="shared" si="74"/>
        <v>1.0651675661721847E-4</v>
      </c>
      <c r="M532" s="53">
        <f t="shared" si="75"/>
        <v>1864.0432408013232</v>
      </c>
      <c r="N532" s="54">
        <f t="shared" si="70"/>
        <v>1039.5</v>
      </c>
      <c r="O532" s="53">
        <v>1.7932113908622638</v>
      </c>
      <c r="P532" s="53">
        <f t="shared" si="76"/>
        <v>1864.04</v>
      </c>
      <c r="Q532" s="41"/>
      <c r="R532" s="52">
        <v>274.81</v>
      </c>
      <c r="S532" s="52">
        <v>0</v>
      </c>
      <c r="T532" s="52">
        <v>0</v>
      </c>
      <c r="U532" s="52">
        <v>0</v>
      </c>
      <c r="V532" s="52">
        <v>0</v>
      </c>
      <c r="W532" s="52">
        <v>0</v>
      </c>
      <c r="X532" s="52">
        <v>0</v>
      </c>
      <c r="Y532" s="52">
        <v>0</v>
      </c>
      <c r="Z532" s="52">
        <v>73.069999999999993</v>
      </c>
      <c r="AA532" s="52">
        <v>0</v>
      </c>
      <c r="AB532" s="52">
        <v>0</v>
      </c>
      <c r="AC532" s="52">
        <v>0</v>
      </c>
      <c r="AD532" s="52">
        <v>45.28</v>
      </c>
      <c r="AE532" s="52">
        <v>1417.53</v>
      </c>
      <c r="AF532" s="52">
        <v>53.35</v>
      </c>
      <c r="AG532" s="51">
        <f t="shared" si="77"/>
        <v>1864.04</v>
      </c>
      <c r="AI532" s="41">
        <v>0</v>
      </c>
    </row>
    <row r="533" spans="1:35" x14ac:dyDescent="0.3">
      <c r="A533" s="2" t="s">
        <v>181</v>
      </c>
      <c r="B533" s="3">
        <v>6001275</v>
      </c>
      <c r="C533" s="1">
        <v>145135</v>
      </c>
      <c r="D533" s="18">
        <v>2</v>
      </c>
      <c r="E533" s="59">
        <v>0.75</v>
      </c>
      <c r="F533" s="18">
        <v>1713</v>
      </c>
      <c r="G533" s="18">
        <v>23821</v>
      </c>
      <c r="H533" s="18">
        <v>28.56</v>
      </c>
      <c r="I533" s="18">
        <f t="shared" si="71"/>
        <v>25562.560000000001</v>
      </c>
      <c r="J533" s="18">
        <f t="shared" si="72"/>
        <v>6390.64</v>
      </c>
      <c r="K533" s="18">
        <f t="shared" si="73"/>
        <v>4792.9800000000005</v>
      </c>
      <c r="L533" s="17">
        <f t="shared" si="74"/>
        <v>6.5484391102285818E-4</v>
      </c>
      <c r="M533" s="16">
        <f t="shared" si="75"/>
        <v>11459.768442900018</v>
      </c>
      <c r="N533" s="18">
        <f t="shared" si="70"/>
        <v>6390.64</v>
      </c>
      <c r="O533" s="16">
        <v>1.7932113908622638</v>
      </c>
      <c r="P533" s="16">
        <f t="shared" si="76"/>
        <v>11459.77</v>
      </c>
      <c r="Q533" s="41"/>
      <c r="R533" s="58">
        <v>767.95000000000209</v>
      </c>
      <c r="S533" s="58">
        <v>0</v>
      </c>
      <c r="T533" s="58">
        <v>0</v>
      </c>
      <c r="U533" s="58">
        <v>0</v>
      </c>
      <c r="V533" s="58">
        <v>0</v>
      </c>
      <c r="W533" s="58">
        <v>0</v>
      </c>
      <c r="X533" s="58">
        <v>0</v>
      </c>
      <c r="Y533" s="58">
        <v>12.8</v>
      </c>
      <c r="Z533" s="58">
        <v>3549.21</v>
      </c>
      <c r="AA533" s="58">
        <v>1009.58</v>
      </c>
      <c r="AB533" s="58">
        <v>0</v>
      </c>
      <c r="AC533" s="58">
        <v>0</v>
      </c>
      <c r="AD533" s="58">
        <v>531.69000000000005</v>
      </c>
      <c r="AE533" s="58">
        <v>3897.99</v>
      </c>
      <c r="AF533" s="58">
        <v>1690.55</v>
      </c>
      <c r="AG533" s="41">
        <f t="shared" si="77"/>
        <v>11459.77</v>
      </c>
      <c r="AI533" s="41">
        <v>1.0000000002037268E-2</v>
      </c>
    </row>
    <row r="534" spans="1:35" x14ac:dyDescent="0.3">
      <c r="A534" s="2" t="s">
        <v>180</v>
      </c>
      <c r="B534" s="3">
        <v>6007942</v>
      </c>
      <c r="C534" s="1">
        <v>146096</v>
      </c>
      <c r="D534" s="18">
        <v>2</v>
      </c>
      <c r="E534" s="59">
        <v>0.75</v>
      </c>
      <c r="F534" s="18">
        <v>1028</v>
      </c>
      <c r="G534" s="18">
        <v>3869</v>
      </c>
      <c r="H534" s="18">
        <v>0</v>
      </c>
      <c r="I534" s="18">
        <f t="shared" si="71"/>
        <v>4897</v>
      </c>
      <c r="J534" s="18">
        <f t="shared" si="72"/>
        <v>1224.25</v>
      </c>
      <c r="K534" s="18">
        <f t="shared" si="73"/>
        <v>918.1875</v>
      </c>
      <c r="L534" s="17">
        <f t="shared" si="74"/>
        <v>1.2544794544360721E-4</v>
      </c>
      <c r="M534" s="16">
        <f t="shared" si="75"/>
        <v>2195.3390452631261</v>
      </c>
      <c r="N534" s="18">
        <f t="shared" si="70"/>
        <v>1224.25</v>
      </c>
      <c r="O534" s="16">
        <v>1.7932113908622638</v>
      </c>
      <c r="P534" s="16">
        <f t="shared" si="76"/>
        <v>2195.34</v>
      </c>
      <c r="Q534" s="41"/>
      <c r="R534" s="58">
        <v>460.8499999999998</v>
      </c>
      <c r="S534" s="58">
        <v>0</v>
      </c>
      <c r="T534" s="58">
        <v>0</v>
      </c>
      <c r="U534" s="58">
        <v>0</v>
      </c>
      <c r="V534" s="58">
        <v>0</v>
      </c>
      <c r="W534" s="58">
        <v>0</v>
      </c>
      <c r="X534" s="58">
        <v>0</v>
      </c>
      <c r="Y534" s="58">
        <v>0</v>
      </c>
      <c r="Z534" s="58">
        <v>1318.46</v>
      </c>
      <c r="AA534" s="58">
        <v>0</v>
      </c>
      <c r="AB534" s="58">
        <v>0</v>
      </c>
      <c r="AC534" s="58">
        <v>0</v>
      </c>
      <c r="AD534" s="58">
        <v>320.08999999999997</v>
      </c>
      <c r="AE534" s="58">
        <v>0</v>
      </c>
      <c r="AF534" s="58">
        <v>95.94</v>
      </c>
      <c r="AG534" s="41">
        <f t="shared" si="77"/>
        <v>2195.34</v>
      </c>
      <c r="AI534" s="41">
        <v>-1.0000000000218279E-2</v>
      </c>
    </row>
    <row r="535" spans="1:35" x14ac:dyDescent="0.3">
      <c r="A535" s="2" t="s">
        <v>179</v>
      </c>
      <c r="B535" s="3">
        <v>6008007</v>
      </c>
      <c r="C535" s="1">
        <v>145771</v>
      </c>
      <c r="D535" s="18">
        <v>4</v>
      </c>
      <c r="E535" s="59">
        <v>2.5</v>
      </c>
      <c r="F535" s="18">
        <v>11233</v>
      </c>
      <c r="G535" s="18">
        <v>30954</v>
      </c>
      <c r="H535" s="18">
        <v>0</v>
      </c>
      <c r="I535" s="18">
        <f t="shared" si="71"/>
        <v>42187</v>
      </c>
      <c r="J535" s="18">
        <f t="shared" si="72"/>
        <v>10546.75</v>
      </c>
      <c r="K535" s="18">
        <f t="shared" si="73"/>
        <v>26366.875</v>
      </c>
      <c r="L535" s="17">
        <f t="shared" si="74"/>
        <v>3.6023909022050628E-3</v>
      </c>
      <c r="M535" s="16">
        <f t="shared" si="75"/>
        <v>63041.840788588597</v>
      </c>
      <c r="N535" s="18">
        <f t="shared" si="70"/>
        <v>10546.75</v>
      </c>
      <c r="O535" s="16">
        <v>5.9773713028742117</v>
      </c>
      <c r="P535" s="16">
        <f t="shared" si="76"/>
        <v>63041.84</v>
      </c>
      <c r="Q535" s="41"/>
      <c r="R535" s="58">
        <v>16785.95</v>
      </c>
      <c r="S535" s="58">
        <v>0</v>
      </c>
      <c r="T535" s="58">
        <v>0</v>
      </c>
      <c r="U535" s="58">
        <v>0</v>
      </c>
      <c r="V535" s="58">
        <v>0</v>
      </c>
      <c r="W535" s="58">
        <v>0</v>
      </c>
      <c r="X535" s="58">
        <v>0</v>
      </c>
      <c r="Y535" s="58">
        <v>0</v>
      </c>
      <c r="Z535" s="58">
        <v>31742.83</v>
      </c>
      <c r="AA535" s="58">
        <v>3054.44</v>
      </c>
      <c r="AB535" s="58">
        <v>0</v>
      </c>
      <c r="AC535" s="58">
        <v>0</v>
      </c>
      <c r="AD535" s="58">
        <v>6391.3</v>
      </c>
      <c r="AE535" s="58">
        <v>3478.83</v>
      </c>
      <c r="AF535" s="58">
        <v>1588.49</v>
      </c>
      <c r="AG535" s="41">
        <f t="shared" si="77"/>
        <v>63041.840000000004</v>
      </c>
      <c r="AI535" s="41">
        <v>0</v>
      </c>
    </row>
    <row r="536" spans="1:35" x14ac:dyDescent="0.3">
      <c r="A536" s="2" t="s">
        <v>178</v>
      </c>
      <c r="B536" s="3">
        <v>6012074</v>
      </c>
      <c r="C536" s="1">
        <v>145651</v>
      </c>
      <c r="D536" s="18">
        <v>1</v>
      </c>
      <c r="E536" s="59">
        <v>0</v>
      </c>
      <c r="F536" s="18">
        <v>5095</v>
      </c>
      <c r="G536" s="18">
        <v>14677</v>
      </c>
      <c r="H536" s="18">
        <v>15.12</v>
      </c>
      <c r="I536" s="18">
        <f t="shared" si="71"/>
        <v>19787.12</v>
      </c>
      <c r="J536" s="18">
        <f t="shared" si="72"/>
        <v>4946.78</v>
      </c>
      <c r="K536" s="18">
        <f t="shared" si="73"/>
        <v>0</v>
      </c>
      <c r="L536" s="17">
        <f t="shared" si="74"/>
        <v>0</v>
      </c>
      <c r="M536" s="16">
        <f t="shared" si="75"/>
        <v>0</v>
      </c>
      <c r="N536" s="18">
        <f t="shared" si="70"/>
        <v>4946.78</v>
      </c>
      <c r="O536" s="16">
        <v>0</v>
      </c>
      <c r="P536" s="16">
        <f t="shared" si="76"/>
        <v>0</v>
      </c>
      <c r="Q536" s="41"/>
      <c r="R536" s="58">
        <v>0</v>
      </c>
      <c r="S536" s="58">
        <v>0</v>
      </c>
      <c r="T536" s="58">
        <v>0</v>
      </c>
      <c r="U536" s="58">
        <v>0</v>
      </c>
      <c r="V536" s="58">
        <v>0</v>
      </c>
      <c r="W536" s="58">
        <v>0</v>
      </c>
      <c r="X536" s="58">
        <v>0</v>
      </c>
      <c r="Y536" s="58">
        <v>0</v>
      </c>
      <c r="Z536" s="58">
        <v>0</v>
      </c>
      <c r="AA536" s="58">
        <v>0</v>
      </c>
      <c r="AB536" s="58">
        <v>0</v>
      </c>
      <c r="AC536" s="58">
        <v>0</v>
      </c>
      <c r="AD536" s="58">
        <v>0</v>
      </c>
      <c r="AE536" s="58">
        <v>0</v>
      </c>
      <c r="AF536" s="58">
        <v>0</v>
      </c>
      <c r="AG536" s="41">
        <f t="shared" si="77"/>
        <v>0</v>
      </c>
      <c r="AI536" s="41">
        <v>0</v>
      </c>
    </row>
    <row r="537" spans="1:35" x14ac:dyDescent="0.3">
      <c r="A537" s="57" t="s">
        <v>177</v>
      </c>
      <c r="B537" s="23">
        <v>6012017</v>
      </c>
      <c r="C537" s="22">
        <v>145646</v>
      </c>
      <c r="D537" s="54">
        <v>1</v>
      </c>
      <c r="E537" s="56">
        <v>0</v>
      </c>
      <c r="F537" s="54">
        <v>6005</v>
      </c>
      <c r="G537" s="54">
        <v>10792</v>
      </c>
      <c r="H537" s="54">
        <v>2792.16</v>
      </c>
      <c r="I537" s="54">
        <f t="shared" si="71"/>
        <v>19589.16</v>
      </c>
      <c r="J537" s="54">
        <f t="shared" si="72"/>
        <v>4897.29</v>
      </c>
      <c r="K537" s="54">
        <f t="shared" si="73"/>
        <v>0</v>
      </c>
      <c r="L537" s="55">
        <f t="shared" si="74"/>
        <v>0</v>
      </c>
      <c r="M537" s="53">
        <f t="shared" si="75"/>
        <v>0</v>
      </c>
      <c r="N537" s="54">
        <f t="shared" si="70"/>
        <v>4897.29</v>
      </c>
      <c r="O537" s="53">
        <v>0</v>
      </c>
      <c r="P537" s="53">
        <f t="shared" si="76"/>
        <v>0</v>
      </c>
      <c r="Q537" s="41"/>
      <c r="R537" s="52">
        <v>0</v>
      </c>
      <c r="S537" s="52">
        <v>0</v>
      </c>
      <c r="T537" s="52">
        <v>0</v>
      </c>
      <c r="U537" s="52">
        <v>0</v>
      </c>
      <c r="V537" s="52">
        <v>0</v>
      </c>
      <c r="W537" s="52">
        <v>0</v>
      </c>
      <c r="X537" s="52">
        <v>0</v>
      </c>
      <c r="Y537" s="52">
        <v>0</v>
      </c>
      <c r="Z537" s="52">
        <v>0</v>
      </c>
      <c r="AA537" s="52">
        <v>0</v>
      </c>
      <c r="AB537" s="52">
        <v>0</v>
      </c>
      <c r="AC537" s="52">
        <v>0</v>
      </c>
      <c r="AD537" s="52">
        <v>0</v>
      </c>
      <c r="AE537" s="52">
        <v>0</v>
      </c>
      <c r="AF537" s="52">
        <v>0</v>
      </c>
      <c r="AG537" s="51">
        <f t="shared" si="77"/>
        <v>0</v>
      </c>
      <c r="AI537" s="41">
        <v>0</v>
      </c>
    </row>
    <row r="538" spans="1:35" x14ac:dyDescent="0.3">
      <c r="A538" s="2" t="s">
        <v>176</v>
      </c>
      <c r="B538" s="3">
        <v>6014401</v>
      </c>
      <c r="C538" s="1">
        <v>145846</v>
      </c>
      <c r="D538" s="18">
        <v>1</v>
      </c>
      <c r="E538" s="59">
        <v>0</v>
      </c>
      <c r="F538" s="18">
        <v>3892</v>
      </c>
      <c r="G538" s="18">
        <v>14919</v>
      </c>
      <c r="H538" s="18">
        <v>110.88</v>
      </c>
      <c r="I538" s="18">
        <f t="shared" si="71"/>
        <v>18921.88</v>
      </c>
      <c r="J538" s="18">
        <f t="shared" si="72"/>
        <v>4730.47</v>
      </c>
      <c r="K538" s="18">
        <f t="shared" si="73"/>
        <v>0</v>
      </c>
      <c r="L538" s="17">
        <f t="shared" si="74"/>
        <v>0</v>
      </c>
      <c r="M538" s="16">
        <f t="shared" si="75"/>
        <v>0</v>
      </c>
      <c r="N538" s="18">
        <f t="shared" si="70"/>
        <v>4730.47</v>
      </c>
      <c r="O538" s="16">
        <v>0</v>
      </c>
      <c r="P538" s="16">
        <f t="shared" si="76"/>
        <v>0</v>
      </c>
      <c r="Q538" s="41"/>
      <c r="R538" s="58">
        <v>0</v>
      </c>
      <c r="S538" s="58">
        <v>0</v>
      </c>
      <c r="T538" s="58">
        <v>0</v>
      </c>
      <c r="U538" s="58">
        <v>0</v>
      </c>
      <c r="V538" s="58">
        <v>0</v>
      </c>
      <c r="W538" s="58">
        <v>0</v>
      </c>
      <c r="X538" s="58">
        <v>0</v>
      </c>
      <c r="Y538" s="58">
        <v>0</v>
      </c>
      <c r="Z538" s="58">
        <v>0</v>
      </c>
      <c r="AA538" s="58">
        <v>0</v>
      </c>
      <c r="AB538" s="58">
        <v>0</v>
      </c>
      <c r="AC538" s="58">
        <v>0</v>
      </c>
      <c r="AD538" s="58">
        <v>0</v>
      </c>
      <c r="AE538" s="58">
        <v>0</v>
      </c>
      <c r="AF538" s="58">
        <v>0</v>
      </c>
      <c r="AG538" s="41">
        <f t="shared" si="77"/>
        <v>0</v>
      </c>
      <c r="AI538" s="41">
        <v>0</v>
      </c>
    </row>
    <row r="539" spans="1:35" x14ac:dyDescent="0.3">
      <c r="A539" s="2" t="s">
        <v>175</v>
      </c>
      <c r="B539" s="3">
        <v>6014237</v>
      </c>
      <c r="C539" s="1">
        <v>145821</v>
      </c>
      <c r="D539" s="18">
        <v>4</v>
      </c>
      <c r="E539" s="59">
        <v>2.5</v>
      </c>
      <c r="F539" s="18">
        <v>4073</v>
      </c>
      <c r="G539" s="18">
        <v>9098</v>
      </c>
      <c r="H539" s="18">
        <v>4625</v>
      </c>
      <c r="I539" s="18">
        <f t="shared" si="71"/>
        <v>17796</v>
      </c>
      <c r="J539" s="18">
        <f t="shared" si="72"/>
        <v>4449</v>
      </c>
      <c r="K539" s="18">
        <f t="shared" si="73"/>
        <v>11122.5</v>
      </c>
      <c r="L539" s="17">
        <f t="shared" si="74"/>
        <v>1.5196185672278499E-3</v>
      </c>
      <c r="M539" s="16">
        <f t="shared" si="75"/>
        <v>26593.324926487374</v>
      </c>
      <c r="N539" s="18">
        <f t="shared" si="70"/>
        <v>4449</v>
      </c>
      <c r="O539" s="16">
        <v>5.9773713028742117</v>
      </c>
      <c r="P539" s="16">
        <f t="shared" si="76"/>
        <v>26593.32</v>
      </c>
      <c r="Q539" s="41"/>
      <c r="R539" s="58">
        <v>6086.46</v>
      </c>
      <c r="S539" s="58">
        <v>3165.02</v>
      </c>
      <c r="T539" s="58">
        <v>376.57</v>
      </c>
      <c r="U539" s="58">
        <v>0</v>
      </c>
      <c r="V539" s="58">
        <v>1041.56</v>
      </c>
      <c r="W539" s="58">
        <v>137.47999999999999</v>
      </c>
      <c r="X539" s="58">
        <v>2190.71</v>
      </c>
      <c r="Y539" s="58">
        <v>0</v>
      </c>
      <c r="Z539" s="58">
        <v>4072.08</v>
      </c>
      <c r="AA539" s="58">
        <v>3465.38</v>
      </c>
      <c r="AB539" s="58">
        <v>91.15</v>
      </c>
      <c r="AC539" s="58">
        <v>0</v>
      </c>
      <c r="AD539" s="58">
        <v>518.54</v>
      </c>
      <c r="AE539" s="58">
        <v>4353.0200000000004</v>
      </c>
      <c r="AF539" s="58">
        <v>1095.3499999999999</v>
      </c>
      <c r="AG539" s="41">
        <f t="shared" si="77"/>
        <v>26593.32</v>
      </c>
      <c r="AI539" s="41">
        <v>0</v>
      </c>
    </row>
    <row r="540" spans="1:35" x14ac:dyDescent="0.3">
      <c r="A540" s="2" t="s">
        <v>174</v>
      </c>
      <c r="B540" s="3">
        <v>6012835</v>
      </c>
      <c r="C540" s="1">
        <v>145694</v>
      </c>
      <c r="D540" s="18">
        <v>1</v>
      </c>
      <c r="E540" s="59">
        <v>0</v>
      </c>
      <c r="F540" s="18">
        <v>4722</v>
      </c>
      <c r="G540" s="18">
        <v>7941</v>
      </c>
      <c r="H540" s="18">
        <v>4054.68</v>
      </c>
      <c r="I540" s="18">
        <f t="shared" si="71"/>
        <v>16717.68</v>
      </c>
      <c r="J540" s="18">
        <f t="shared" si="72"/>
        <v>4179.42</v>
      </c>
      <c r="K540" s="18">
        <f t="shared" si="73"/>
        <v>0</v>
      </c>
      <c r="L540" s="17">
        <f t="shared" si="74"/>
        <v>0</v>
      </c>
      <c r="M540" s="16">
        <f t="shared" si="75"/>
        <v>0</v>
      </c>
      <c r="N540" s="18">
        <f t="shared" si="70"/>
        <v>4179.42</v>
      </c>
      <c r="O540" s="16">
        <v>0</v>
      </c>
      <c r="P540" s="16">
        <f t="shared" si="76"/>
        <v>0</v>
      </c>
      <c r="Q540" s="41"/>
      <c r="R540" s="58">
        <v>0</v>
      </c>
      <c r="S540" s="58">
        <v>0</v>
      </c>
      <c r="T540" s="58">
        <v>0</v>
      </c>
      <c r="U540" s="58">
        <v>0</v>
      </c>
      <c r="V540" s="58">
        <v>0</v>
      </c>
      <c r="W540" s="58">
        <v>0</v>
      </c>
      <c r="X540" s="58">
        <v>0</v>
      </c>
      <c r="Y540" s="58">
        <v>0</v>
      </c>
      <c r="Z540" s="58">
        <v>0</v>
      </c>
      <c r="AA540" s="58">
        <v>0</v>
      </c>
      <c r="AB540" s="58">
        <v>0</v>
      </c>
      <c r="AC540" s="58">
        <v>0</v>
      </c>
      <c r="AD540" s="58">
        <v>0</v>
      </c>
      <c r="AE540" s="58">
        <v>0</v>
      </c>
      <c r="AF540" s="58">
        <v>0</v>
      </c>
      <c r="AG540" s="41">
        <f t="shared" si="77"/>
        <v>0</v>
      </c>
      <c r="AI540" s="41">
        <v>0</v>
      </c>
    </row>
    <row r="541" spans="1:35" x14ac:dyDescent="0.3">
      <c r="A541" s="2" t="s">
        <v>173</v>
      </c>
      <c r="B541" s="3">
        <v>6012587</v>
      </c>
      <c r="C541" s="1">
        <v>145680</v>
      </c>
      <c r="D541" s="18">
        <v>3</v>
      </c>
      <c r="E541" s="59">
        <v>1.5</v>
      </c>
      <c r="F541" s="18">
        <v>5680</v>
      </c>
      <c r="G541" s="18">
        <v>19497</v>
      </c>
      <c r="H541" s="18">
        <v>47.88</v>
      </c>
      <c r="I541" s="18">
        <f t="shared" si="71"/>
        <v>25224.880000000001</v>
      </c>
      <c r="J541" s="18">
        <f t="shared" si="72"/>
        <v>6306.22</v>
      </c>
      <c r="K541" s="18">
        <f t="shared" si="73"/>
        <v>9459.33</v>
      </c>
      <c r="L541" s="17">
        <f t="shared" si="74"/>
        <v>1.2923869185466771E-3</v>
      </c>
      <c r="M541" s="16">
        <f t="shared" si="75"/>
        <v>22616.771074566848</v>
      </c>
      <c r="N541" s="18">
        <f t="shared" si="70"/>
        <v>6306.22</v>
      </c>
      <c r="O541" s="16">
        <v>3.586422781724528</v>
      </c>
      <c r="P541" s="16">
        <f t="shared" si="76"/>
        <v>22616.77</v>
      </c>
      <c r="Q541" s="41"/>
      <c r="R541" s="58">
        <v>5092.72</v>
      </c>
      <c r="S541" s="58">
        <v>20.34</v>
      </c>
      <c r="T541" s="58">
        <v>0</v>
      </c>
      <c r="U541" s="58">
        <v>0</v>
      </c>
      <c r="V541" s="58">
        <v>0</v>
      </c>
      <c r="W541" s="58">
        <v>0</v>
      </c>
      <c r="X541" s="58">
        <v>22.59</v>
      </c>
      <c r="Y541" s="58">
        <v>0</v>
      </c>
      <c r="Z541" s="58">
        <v>3318.34</v>
      </c>
      <c r="AA541" s="58">
        <v>7763.71</v>
      </c>
      <c r="AB541" s="58">
        <v>0</v>
      </c>
      <c r="AC541" s="58">
        <v>0</v>
      </c>
      <c r="AD541" s="58">
        <v>369.4</v>
      </c>
      <c r="AE541" s="58">
        <v>4128.87</v>
      </c>
      <c r="AF541" s="58">
        <v>1900.8</v>
      </c>
      <c r="AG541" s="41">
        <f t="shared" si="77"/>
        <v>22616.77</v>
      </c>
      <c r="AI541" s="41">
        <v>0</v>
      </c>
    </row>
    <row r="542" spans="1:35" x14ac:dyDescent="0.3">
      <c r="A542" s="57" t="s">
        <v>172</v>
      </c>
      <c r="B542" s="23">
        <v>6012165</v>
      </c>
      <c r="C542" s="22">
        <v>145647</v>
      </c>
      <c r="D542" s="54">
        <v>4</v>
      </c>
      <c r="E542" s="56">
        <v>2.5</v>
      </c>
      <c r="F542" s="54">
        <v>4075</v>
      </c>
      <c r="G542" s="54">
        <v>10406</v>
      </c>
      <c r="H542" s="54">
        <v>3819.48</v>
      </c>
      <c r="I542" s="54">
        <f t="shared" si="71"/>
        <v>18300.48</v>
      </c>
      <c r="J542" s="54">
        <f t="shared" si="72"/>
        <v>4575.12</v>
      </c>
      <c r="K542" s="54">
        <f t="shared" si="73"/>
        <v>11437.8</v>
      </c>
      <c r="L542" s="55">
        <f t="shared" si="74"/>
        <v>1.562696628297478E-3</v>
      </c>
      <c r="M542" s="53">
        <f t="shared" si="75"/>
        <v>27347.190995205863</v>
      </c>
      <c r="N542" s="54">
        <f t="shared" si="70"/>
        <v>4575.12</v>
      </c>
      <c r="O542" s="53">
        <v>5.9773713028742117</v>
      </c>
      <c r="P542" s="53">
        <f t="shared" si="76"/>
        <v>27347.19</v>
      </c>
      <c r="Q542" s="41"/>
      <c r="R542" s="52">
        <v>6089.45</v>
      </c>
      <c r="S542" s="52">
        <v>0</v>
      </c>
      <c r="T542" s="52">
        <v>0</v>
      </c>
      <c r="U542" s="52">
        <v>0</v>
      </c>
      <c r="V542" s="52">
        <v>0</v>
      </c>
      <c r="W542" s="52">
        <v>0</v>
      </c>
      <c r="X542" s="52">
        <v>0</v>
      </c>
      <c r="Y542" s="52">
        <v>5707.61</v>
      </c>
      <c r="Z542" s="52">
        <v>3425.03</v>
      </c>
      <c r="AA542" s="52">
        <v>3360.78</v>
      </c>
      <c r="AB542" s="52">
        <v>0</v>
      </c>
      <c r="AC542" s="52">
        <v>0</v>
      </c>
      <c r="AD542" s="52">
        <v>511.07</v>
      </c>
      <c r="AE542" s="52">
        <v>1911.26</v>
      </c>
      <c r="AF542" s="52">
        <v>6341.99</v>
      </c>
      <c r="AG542" s="51">
        <f t="shared" si="77"/>
        <v>27347.189999999995</v>
      </c>
      <c r="AI542" s="41">
        <v>0</v>
      </c>
    </row>
    <row r="543" spans="1:35" x14ac:dyDescent="0.3">
      <c r="A543" s="2" t="s">
        <v>171</v>
      </c>
      <c r="B543" s="3">
        <v>6014658</v>
      </c>
      <c r="C543" s="1">
        <v>145891</v>
      </c>
      <c r="D543" s="18">
        <v>1</v>
      </c>
      <c r="E543" s="59">
        <v>0</v>
      </c>
      <c r="F543" s="18">
        <v>4931</v>
      </c>
      <c r="G543" s="18">
        <v>14649</v>
      </c>
      <c r="H543" s="18">
        <v>0</v>
      </c>
      <c r="I543" s="18">
        <f t="shared" si="71"/>
        <v>19580</v>
      </c>
      <c r="J543" s="18">
        <f t="shared" si="72"/>
        <v>4895</v>
      </c>
      <c r="K543" s="18">
        <f t="shared" si="73"/>
        <v>0</v>
      </c>
      <c r="L543" s="17">
        <f t="shared" si="74"/>
        <v>0</v>
      </c>
      <c r="M543" s="16">
        <f t="shared" si="75"/>
        <v>0</v>
      </c>
      <c r="N543" s="18">
        <f t="shared" si="70"/>
        <v>4895</v>
      </c>
      <c r="O543" s="16">
        <v>0</v>
      </c>
      <c r="P543" s="16">
        <f t="shared" si="76"/>
        <v>0</v>
      </c>
      <c r="Q543" s="41"/>
      <c r="R543" s="58">
        <v>0</v>
      </c>
      <c r="S543" s="58">
        <v>0</v>
      </c>
      <c r="T543" s="58">
        <v>0</v>
      </c>
      <c r="U543" s="58">
        <v>0</v>
      </c>
      <c r="V543" s="58">
        <v>0</v>
      </c>
      <c r="W543" s="58">
        <v>0</v>
      </c>
      <c r="X543" s="58">
        <v>0</v>
      </c>
      <c r="Y543" s="58">
        <v>0</v>
      </c>
      <c r="Z543" s="58">
        <v>0</v>
      </c>
      <c r="AA543" s="58">
        <v>0</v>
      </c>
      <c r="AB543" s="58">
        <v>0</v>
      </c>
      <c r="AC543" s="58">
        <v>0</v>
      </c>
      <c r="AD543" s="58">
        <v>0</v>
      </c>
      <c r="AE543" s="58">
        <v>0</v>
      </c>
      <c r="AF543" s="58">
        <v>0</v>
      </c>
      <c r="AG543" s="41">
        <f t="shared" si="77"/>
        <v>0</v>
      </c>
      <c r="AI543" s="41">
        <v>0</v>
      </c>
    </row>
    <row r="544" spans="1:35" x14ac:dyDescent="0.3">
      <c r="A544" s="2" t="s">
        <v>170</v>
      </c>
      <c r="B544" s="3">
        <v>6014666</v>
      </c>
      <c r="C544" s="1">
        <v>145980</v>
      </c>
      <c r="D544" s="18">
        <v>2</v>
      </c>
      <c r="E544" s="59">
        <v>0.75</v>
      </c>
      <c r="F544" s="18">
        <v>6190</v>
      </c>
      <c r="G544" s="18">
        <v>11582</v>
      </c>
      <c r="H544" s="18">
        <v>3013.92</v>
      </c>
      <c r="I544" s="18">
        <f t="shared" si="71"/>
        <v>20785.919999999998</v>
      </c>
      <c r="J544" s="18">
        <f t="shared" si="72"/>
        <v>5196.4799999999996</v>
      </c>
      <c r="K544" s="18">
        <f t="shared" si="73"/>
        <v>3897.3599999999997</v>
      </c>
      <c r="L544" s="17">
        <f t="shared" si="74"/>
        <v>5.3247926447931061E-4</v>
      </c>
      <c r="M544" s="16">
        <f t="shared" si="75"/>
        <v>9318.3871283879362</v>
      </c>
      <c r="N544" s="18">
        <f t="shared" si="70"/>
        <v>5196.4799999999996</v>
      </c>
      <c r="O544" s="16">
        <v>1.7932113908622638</v>
      </c>
      <c r="P544" s="16">
        <f t="shared" si="76"/>
        <v>9318.39</v>
      </c>
      <c r="Q544" s="41"/>
      <c r="R544" s="58">
        <v>2775.01</v>
      </c>
      <c r="S544" s="58">
        <v>139.33000000000001</v>
      </c>
      <c r="T544" s="58">
        <v>455.66</v>
      </c>
      <c r="U544" s="58">
        <v>0</v>
      </c>
      <c r="V544" s="58">
        <v>512.89</v>
      </c>
      <c r="W544" s="58">
        <v>34.64</v>
      </c>
      <c r="X544" s="58">
        <v>208.62</v>
      </c>
      <c r="Y544" s="58">
        <v>0</v>
      </c>
      <c r="Z544" s="58">
        <v>1473.57</v>
      </c>
      <c r="AA544" s="58">
        <v>2101.1999999999998</v>
      </c>
      <c r="AB544" s="58">
        <v>0</v>
      </c>
      <c r="AC544" s="58">
        <v>0</v>
      </c>
      <c r="AD544" s="58">
        <v>191.87</v>
      </c>
      <c r="AE544" s="58">
        <v>1188.45</v>
      </c>
      <c r="AF544" s="58">
        <v>237.15</v>
      </c>
      <c r="AG544" s="41">
        <f t="shared" si="77"/>
        <v>9318.39</v>
      </c>
      <c r="AI544" s="41">
        <v>1.0000000000218279E-2</v>
      </c>
    </row>
    <row r="545" spans="1:35" x14ac:dyDescent="0.3">
      <c r="A545" s="2" t="s">
        <v>169</v>
      </c>
      <c r="B545" s="3">
        <v>6004758</v>
      </c>
      <c r="C545" s="1">
        <v>145308</v>
      </c>
      <c r="D545" s="18">
        <v>4</v>
      </c>
      <c r="E545" s="59">
        <v>2.5</v>
      </c>
      <c r="F545" s="18">
        <v>6717</v>
      </c>
      <c r="G545" s="18">
        <v>32369</v>
      </c>
      <c r="H545" s="18">
        <v>5176</v>
      </c>
      <c r="I545" s="18">
        <f t="shared" si="71"/>
        <v>44262</v>
      </c>
      <c r="J545" s="18">
        <f t="shared" si="72"/>
        <v>11065.5</v>
      </c>
      <c r="K545" s="18">
        <f t="shared" si="73"/>
        <v>27663.75</v>
      </c>
      <c r="L545" s="17">
        <f t="shared" si="74"/>
        <v>3.7795772658259772E-3</v>
      </c>
      <c r="M545" s="16">
        <f t="shared" si="75"/>
        <v>66142.602151954605</v>
      </c>
      <c r="N545" s="18">
        <f t="shared" si="70"/>
        <v>11065.5</v>
      </c>
      <c r="O545" s="16">
        <v>5.9773713028742117</v>
      </c>
      <c r="P545" s="16">
        <f t="shared" si="76"/>
        <v>66142.600000000006</v>
      </c>
      <c r="Q545" s="41"/>
      <c r="R545" s="58">
        <v>10037.510000000009</v>
      </c>
      <c r="S545" s="58">
        <v>3197.89</v>
      </c>
      <c r="T545" s="58">
        <v>1543.66</v>
      </c>
      <c r="U545" s="58">
        <v>0</v>
      </c>
      <c r="V545" s="58">
        <v>0</v>
      </c>
      <c r="W545" s="58">
        <v>334.73</v>
      </c>
      <c r="X545" s="58">
        <v>2658.44</v>
      </c>
      <c r="Y545" s="58">
        <v>0</v>
      </c>
      <c r="Z545" s="58">
        <v>6208.99</v>
      </c>
      <c r="AA545" s="58">
        <v>16575.25</v>
      </c>
      <c r="AB545" s="58">
        <v>0</v>
      </c>
      <c r="AC545" s="58">
        <v>0</v>
      </c>
      <c r="AD545" s="58">
        <v>1573.54</v>
      </c>
      <c r="AE545" s="58">
        <v>22866.43</v>
      </c>
      <c r="AF545" s="58">
        <v>1146.1600000000001</v>
      </c>
      <c r="AG545" s="41">
        <f t="shared" si="77"/>
        <v>66142.600000000006</v>
      </c>
      <c r="AI545" s="41">
        <v>1.0000000009313226E-2</v>
      </c>
    </row>
    <row r="546" spans="1:35" x14ac:dyDescent="0.3">
      <c r="A546" s="2" t="s">
        <v>168</v>
      </c>
      <c r="B546" s="3">
        <v>6008072</v>
      </c>
      <c r="C546" s="1">
        <v>146011</v>
      </c>
      <c r="D546" s="18">
        <v>3</v>
      </c>
      <c r="E546" s="59">
        <v>1.5</v>
      </c>
      <c r="F546" s="18">
        <v>2835</v>
      </c>
      <c r="G546" s="18">
        <v>7558</v>
      </c>
      <c r="H546" s="18">
        <v>0</v>
      </c>
      <c r="I546" s="18">
        <f t="shared" si="71"/>
        <v>10393</v>
      </c>
      <c r="J546" s="18">
        <f t="shared" si="72"/>
        <v>2598.25</v>
      </c>
      <c r="K546" s="18">
        <f t="shared" si="73"/>
        <v>3897.375</v>
      </c>
      <c r="L546" s="17">
        <f t="shared" si="74"/>
        <v>5.3248131386375737E-4</v>
      </c>
      <c r="M546" s="16">
        <f t="shared" si="75"/>
        <v>9318.4229926157532</v>
      </c>
      <c r="N546" s="18">
        <f t="shared" si="70"/>
        <v>2598.25</v>
      </c>
      <c r="O546" s="16">
        <v>3.586422781724528</v>
      </c>
      <c r="P546" s="16">
        <f t="shared" si="76"/>
        <v>9318.42</v>
      </c>
      <c r="Q546" s="41"/>
      <c r="R546" s="58">
        <v>2541.87</v>
      </c>
      <c r="S546" s="58">
        <v>0</v>
      </c>
      <c r="T546" s="58">
        <v>0</v>
      </c>
      <c r="U546" s="58">
        <v>0</v>
      </c>
      <c r="V546" s="58">
        <v>0</v>
      </c>
      <c r="W546" s="58">
        <v>0</v>
      </c>
      <c r="X546" s="58">
        <v>0</v>
      </c>
      <c r="Y546" s="58">
        <v>0</v>
      </c>
      <c r="Z546" s="58">
        <v>5273.83</v>
      </c>
      <c r="AA546" s="58">
        <v>396.3</v>
      </c>
      <c r="AB546" s="58">
        <v>0</v>
      </c>
      <c r="AC546" s="58">
        <v>0</v>
      </c>
      <c r="AD546" s="58">
        <v>872.4</v>
      </c>
      <c r="AE546" s="58">
        <v>32.28</v>
      </c>
      <c r="AF546" s="58">
        <v>201.74</v>
      </c>
      <c r="AG546" s="41">
        <f t="shared" si="77"/>
        <v>9318.42</v>
      </c>
      <c r="AI546" s="41">
        <v>-1.0000000000218279E-2</v>
      </c>
    </row>
    <row r="547" spans="1:35" x14ac:dyDescent="0.3">
      <c r="A547" s="57" t="s">
        <v>167</v>
      </c>
      <c r="B547" s="23">
        <v>6008098</v>
      </c>
      <c r="C547" s="22">
        <v>146152</v>
      </c>
      <c r="D547" s="54">
        <v>4</v>
      </c>
      <c r="E547" s="56">
        <v>2.5</v>
      </c>
      <c r="F547" s="54">
        <v>2151</v>
      </c>
      <c r="G547" s="54">
        <v>12244</v>
      </c>
      <c r="H547" s="54">
        <v>0</v>
      </c>
      <c r="I547" s="54">
        <f t="shared" si="71"/>
        <v>14395</v>
      </c>
      <c r="J547" s="54">
        <f t="shared" si="72"/>
        <v>3598.75</v>
      </c>
      <c r="K547" s="54">
        <f t="shared" si="73"/>
        <v>8996.875</v>
      </c>
      <c r="L547" s="55">
        <f t="shared" si="74"/>
        <v>1.2292037129267757E-3</v>
      </c>
      <c r="M547" s="53">
        <f t="shared" si="75"/>
        <v>21511.064976218575</v>
      </c>
      <c r="N547" s="54">
        <f t="shared" si="70"/>
        <v>3598.75</v>
      </c>
      <c r="O547" s="53">
        <v>5.9773713028742117</v>
      </c>
      <c r="P547" s="53">
        <f t="shared" si="76"/>
        <v>21511.06</v>
      </c>
      <c r="Q547" s="41"/>
      <c r="R547" s="52">
        <v>3214.33</v>
      </c>
      <c r="S547" s="52">
        <v>0</v>
      </c>
      <c r="T547" s="52">
        <v>0</v>
      </c>
      <c r="U547" s="52">
        <v>0</v>
      </c>
      <c r="V547" s="52">
        <v>0</v>
      </c>
      <c r="W547" s="52">
        <v>0</v>
      </c>
      <c r="X547" s="52">
        <v>0</v>
      </c>
      <c r="Y547" s="52">
        <v>0</v>
      </c>
      <c r="Z547" s="52">
        <v>4351.53</v>
      </c>
      <c r="AA547" s="52">
        <v>2670.39</v>
      </c>
      <c r="AB547" s="52">
        <v>0</v>
      </c>
      <c r="AC547" s="52">
        <v>0</v>
      </c>
      <c r="AD547" s="52">
        <v>1262.72</v>
      </c>
      <c r="AE547" s="52">
        <v>9967.26</v>
      </c>
      <c r="AF547" s="52">
        <v>44.83</v>
      </c>
      <c r="AG547" s="51">
        <f t="shared" si="77"/>
        <v>21511.06</v>
      </c>
      <c r="AI547" s="41">
        <v>0</v>
      </c>
    </row>
    <row r="548" spans="1:35" x14ac:dyDescent="0.3">
      <c r="A548" s="2" t="s">
        <v>166</v>
      </c>
      <c r="B548" s="3">
        <v>6008106</v>
      </c>
      <c r="C548" s="1">
        <v>145975</v>
      </c>
      <c r="D548" s="18">
        <v>2</v>
      </c>
      <c r="E548" s="59">
        <v>0.75</v>
      </c>
      <c r="F548" s="18">
        <v>1378</v>
      </c>
      <c r="G548" s="18">
        <v>5272</v>
      </c>
      <c r="H548" s="18">
        <v>0</v>
      </c>
      <c r="I548" s="18">
        <f t="shared" si="71"/>
        <v>6650</v>
      </c>
      <c r="J548" s="18">
        <f t="shared" si="72"/>
        <v>1662.5</v>
      </c>
      <c r="K548" s="18">
        <f t="shared" si="73"/>
        <v>1246.875</v>
      </c>
      <c r="L548" s="17">
        <f t="shared" si="74"/>
        <v>1.7035508213191506E-4</v>
      </c>
      <c r="M548" s="16">
        <f t="shared" si="75"/>
        <v>2981.2139373085133</v>
      </c>
      <c r="N548" s="18">
        <f t="shared" si="70"/>
        <v>1662.5</v>
      </c>
      <c r="O548" s="16">
        <v>1.7932113908622638</v>
      </c>
      <c r="P548" s="16">
        <f t="shared" si="76"/>
        <v>2981.21</v>
      </c>
      <c r="Q548" s="41"/>
      <c r="R548" s="58">
        <v>617.76</v>
      </c>
      <c r="S548" s="58">
        <v>0</v>
      </c>
      <c r="T548" s="58">
        <v>0</v>
      </c>
      <c r="U548" s="58">
        <v>0</v>
      </c>
      <c r="V548" s="58">
        <v>0</v>
      </c>
      <c r="W548" s="58">
        <v>0</v>
      </c>
      <c r="X548" s="58">
        <v>0</v>
      </c>
      <c r="Y548" s="58">
        <v>0</v>
      </c>
      <c r="Z548" s="58">
        <v>886.29</v>
      </c>
      <c r="AA548" s="58">
        <v>555.89</v>
      </c>
      <c r="AB548" s="58">
        <v>0</v>
      </c>
      <c r="AC548" s="58">
        <v>0</v>
      </c>
      <c r="AD548" s="58">
        <v>204.43</v>
      </c>
      <c r="AE548" s="58">
        <v>716.84</v>
      </c>
      <c r="AF548" s="58">
        <v>0</v>
      </c>
      <c r="AG548" s="41">
        <f t="shared" si="77"/>
        <v>2981.21</v>
      </c>
      <c r="AI548" s="41">
        <v>0</v>
      </c>
    </row>
    <row r="549" spans="1:35" x14ac:dyDescent="0.3">
      <c r="A549" s="2" t="s">
        <v>165</v>
      </c>
      <c r="B549" s="3">
        <v>6008114</v>
      </c>
      <c r="C549" s="1">
        <v>146157</v>
      </c>
      <c r="D549" s="18">
        <v>5</v>
      </c>
      <c r="E549" s="59">
        <v>3.5</v>
      </c>
      <c r="F549" s="18">
        <v>1558</v>
      </c>
      <c r="G549" s="18">
        <v>6849</v>
      </c>
      <c r="H549" s="18">
        <v>0</v>
      </c>
      <c r="I549" s="18">
        <f t="shared" si="71"/>
        <v>8407</v>
      </c>
      <c r="J549" s="18">
        <f t="shared" si="72"/>
        <v>2101.75</v>
      </c>
      <c r="K549" s="18">
        <f t="shared" si="73"/>
        <v>7356.125</v>
      </c>
      <c r="L549" s="17">
        <f t="shared" si="74"/>
        <v>1.0050352108652702E-3</v>
      </c>
      <c r="M549" s="16">
        <f t="shared" si="75"/>
        <v>17588.116190142227</v>
      </c>
      <c r="N549" s="18">
        <f t="shared" si="70"/>
        <v>2101.75</v>
      </c>
      <c r="O549" s="16">
        <v>8.3683198240239083</v>
      </c>
      <c r="P549" s="16">
        <f t="shared" si="76"/>
        <v>17588.12</v>
      </c>
      <c r="Q549" s="41"/>
      <c r="R549" s="58">
        <v>3259.46</v>
      </c>
      <c r="S549" s="58">
        <v>0</v>
      </c>
      <c r="T549" s="58">
        <v>0</v>
      </c>
      <c r="U549" s="58">
        <v>0</v>
      </c>
      <c r="V549" s="58">
        <v>0</v>
      </c>
      <c r="W549" s="58">
        <v>0</v>
      </c>
      <c r="X549" s="58">
        <v>0</v>
      </c>
      <c r="Y549" s="58">
        <v>0</v>
      </c>
      <c r="Z549" s="58">
        <v>4081.65</v>
      </c>
      <c r="AA549" s="58">
        <v>2690.42</v>
      </c>
      <c r="AB549" s="58">
        <v>0</v>
      </c>
      <c r="AC549" s="58">
        <v>0</v>
      </c>
      <c r="AD549" s="58">
        <v>1136</v>
      </c>
      <c r="AE549" s="58">
        <v>6420.59</v>
      </c>
      <c r="AF549" s="58">
        <v>0</v>
      </c>
      <c r="AG549" s="41">
        <f t="shared" si="77"/>
        <v>17588.120000000003</v>
      </c>
      <c r="AI549" s="41">
        <v>0</v>
      </c>
    </row>
    <row r="550" spans="1:35" x14ac:dyDescent="0.3">
      <c r="A550" s="2" t="s">
        <v>164</v>
      </c>
      <c r="B550" s="3">
        <v>6002695</v>
      </c>
      <c r="C550" s="1" t="s">
        <v>163</v>
      </c>
      <c r="D550" s="18">
        <v>4</v>
      </c>
      <c r="E550" s="59">
        <v>2.5</v>
      </c>
      <c r="F550" s="18">
        <v>2116</v>
      </c>
      <c r="G550" s="18">
        <v>10353</v>
      </c>
      <c r="H550" s="18">
        <v>0</v>
      </c>
      <c r="I550" s="18">
        <f t="shared" si="71"/>
        <v>12469</v>
      </c>
      <c r="J550" s="18">
        <f t="shared" si="72"/>
        <v>3117.25</v>
      </c>
      <c r="K550" s="18">
        <f t="shared" si="73"/>
        <v>7793.125</v>
      </c>
      <c r="L550" s="17">
        <f t="shared" si="74"/>
        <v>1.0647406110791222E-3</v>
      </c>
      <c r="M550" s="16">
        <f t="shared" si="75"/>
        <v>18632.960693884637</v>
      </c>
      <c r="N550" s="18">
        <f t="shared" si="70"/>
        <v>3117.25</v>
      </c>
      <c r="O550" s="16">
        <v>5.9773713028742117</v>
      </c>
      <c r="P550" s="16">
        <f t="shared" si="76"/>
        <v>18632.96</v>
      </c>
      <c r="Q550" s="41"/>
      <c r="R550" s="58">
        <v>3162.03</v>
      </c>
      <c r="S550" s="58">
        <v>0</v>
      </c>
      <c r="T550" s="58">
        <v>0</v>
      </c>
      <c r="U550" s="58">
        <v>0</v>
      </c>
      <c r="V550" s="58">
        <v>0</v>
      </c>
      <c r="W550" s="58">
        <v>0</v>
      </c>
      <c r="X550" s="58">
        <v>0</v>
      </c>
      <c r="Y550" s="58">
        <v>0</v>
      </c>
      <c r="Z550" s="58">
        <v>130.01</v>
      </c>
      <c r="AA550" s="58">
        <v>274.95999999999998</v>
      </c>
      <c r="AB550" s="58">
        <v>0</v>
      </c>
      <c r="AC550" s="58">
        <v>0</v>
      </c>
      <c r="AD550" s="58">
        <v>0</v>
      </c>
      <c r="AE550" s="58">
        <v>15065.96</v>
      </c>
      <c r="AF550" s="58">
        <v>0</v>
      </c>
      <c r="AG550" s="41">
        <f t="shared" si="77"/>
        <v>18632.96</v>
      </c>
      <c r="AI550" s="41">
        <v>0</v>
      </c>
    </row>
    <row r="551" spans="1:35" x14ac:dyDescent="0.3">
      <c r="A551" s="2" t="s">
        <v>162</v>
      </c>
      <c r="B551" s="3">
        <v>6008049</v>
      </c>
      <c r="C551" s="1">
        <v>145818</v>
      </c>
      <c r="D551" s="18">
        <v>4</v>
      </c>
      <c r="E551" s="59">
        <v>2.5</v>
      </c>
      <c r="F551" s="18">
        <v>3033</v>
      </c>
      <c r="G551" s="18">
        <v>18003</v>
      </c>
      <c r="H551" s="18">
        <v>0</v>
      </c>
      <c r="I551" s="18">
        <f t="shared" si="71"/>
        <v>21036</v>
      </c>
      <c r="J551" s="18">
        <f t="shared" si="72"/>
        <v>5259</v>
      </c>
      <c r="K551" s="18">
        <f t="shared" si="73"/>
        <v>13147.5</v>
      </c>
      <c r="L551" s="17">
        <f t="shared" si="74"/>
        <v>1.7962854675323133E-3</v>
      </c>
      <c r="M551" s="16">
        <f t="shared" si="75"/>
        <v>31434.995681815482</v>
      </c>
      <c r="N551" s="18">
        <f t="shared" si="70"/>
        <v>5259</v>
      </c>
      <c r="O551" s="16">
        <v>5.9773713028742117</v>
      </c>
      <c r="P551" s="16">
        <f t="shared" si="76"/>
        <v>31435</v>
      </c>
      <c r="Q551" s="41"/>
      <c r="R551" s="58">
        <v>4532.34</v>
      </c>
      <c r="S551" s="58">
        <v>0</v>
      </c>
      <c r="T551" s="58">
        <v>0</v>
      </c>
      <c r="U551" s="58">
        <v>0</v>
      </c>
      <c r="V551" s="58">
        <v>0</v>
      </c>
      <c r="W551" s="58">
        <v>0</v>
      </c>
      <c r="X551" s="58">
        <v>0</v>
      </c>
      <c r="Y551" s="58">
        <v>0</v>
      </c>
      <c r="Z551" s="58">
        <v>6128.3</v>
      </c>
      <c r="AA551" s="58">
        <v>7077.21</v>
      </c>
      <c r="AB551" s="58">
        <v>0</v>
      </c>
      <c r="AC551" s="58">
        <v>0</v>
      </c>
      <c r="AD551" s="58">
        <v>832.35</v>
      </c>
      <c r="AE551" s="58">
        <v>11439.2</v>
      </c>
      <c r="AF551" s="58">
        <v>1425.6</v>
      </c>
      <c r="AG551" s="41">
        <f t="shared" si="77"/>
        <v>31434.999999999996</v>
      </c>
      <c r="AI551" s="41">
        <v>0</v>
      </c>
    </row>
    <row r="552" spans="1:35" x14ac:dyDescent="0.3">
      <c r="A552" s="57" t="s">
        <v>161</v>
      </c>
      <c r="B552" s="23">
        <v>6008163</v>
      </c>
      <c r="C552" s="22">
        <v>145443</v>
      </c>
      <c r="D552" s="54">
        <v>5</v>
      </c>
      <c r="E552" s="56">
        <v>3.5</v>
      </c>
      <c r="F552" s="54">
        <v>3944</v>
      </c>
      <c r="G552" s="54">
        <v>7282</v>
      </c>
      <c r="H552" s="54">
        <v>903</v>
      </c>
      <c r="I552" s="54">
        <f t="shared" si="71"/>
        <v>12129</v>
      </c>
      <c r="J552" s="54">
        <f t="shared" si="72"/>
        <v>3032.25</v>
      </c>
      <c r="K552" s="54">
        <f t="shared" si="73"/>
        <v>10612.875</v>
      </c>
      <c r="L552" s="55">
        <f t="shared" si="74"/>
        <v>1.4499907306512265E-3</v>
      </c>
      <c r="M552" s="53">
        <f t="shared" si="75"/>
        <v>25374.837786396463</v>
      </c>
      <c r="N552" s="54">
        <f t="shared" si="70"/>
        <v>3032.25</v>
      </c>
      <c r="O552" s="53">
        <v>8.3683198240239083</v>
      </c>
      <c r="P552" s="53">
        <f t="shared" si="76"/>
        <v>25374.84</v>
      </c>
      <c r="Q552" s="41"/>
      <c r="R552" s="52">
        <v>8251.1500000000015</v>
      </c>
      <c r="S552" s="52">
        <v>0</v>
      </c>
      <c r="T552" s="52">
        <v>731.06</v>
      </c>
      <c r="U552" s="52">
        <v>0</v>
      </c>
      <c r="V552" s="52">
        <v>678.34</v>
      </c>
      <c r="W552" s="52">
        <v>161.68</v>
      </c>
      <c r="X552" s="52">
        <v>318.08</v>
      </c>
      <c r="Y552" s="52">
        <v>0</v>
      </c>
      <c r="Z552" s="52">
        <v>5458.24</v>
      </c>
      <c r="AA552" s="52">
        <v>5922.68</v>
      </c>
      <c r="AB552" s="52">
        <v>0</v>
      </c>
      <c r="AC552" s="52">
        <v>0</v>
      </c>
      <c r="AD552" s="52">
        <v>895.41</v>
      </c>
      <c r="AE552" s="52">
        <v>2945.65</v>
      </c>
      <c r="AF552" s="52">
        <v>12.55</v>
      </c>
      <c r="AG552" s="51">
        <f t="shared" si="77"/>
        <v>25374.840000000004</v>
      </c>
      <c r="AI552" s="41">
        <v>-9.9999999983992893E-3</v>
      </c>
    </row>
    <row r="553" spans="1:35" x14ac:dyDescent="0.3">
      <c r="A553" s="2" t="s">
        <v>160</v>
      </c>
      <c r="B553" s="3">
        <v>6005136</v>
      </c>
      <c r="C553" s="1">
        <v>146020</v>
      </c>
      <c r="D553" s="18">
        <v>2</v>
      </c>
      <c r="E553" s="59">
        <v>0.75</v>
      </c>
      <c r="F553" s="18">
        <v>2974</v>
      </c>
      <c r="G553" s="18">
        <v>7251</v>
      </c>
      <c r="H553" s="18">
        <v>0</v>
      </c>
      <c r="I553" s="18">
        <f t="shared" si="71"/>
        <v>10225</v>
      </c>
      <c r="J553" s="18">
        <f t="shared" si="72"/>
        <v>2556.25</v>
      </c>
      <c r="K553" s="18">
        <f t="shared" si="73"/>
        <v>1917.1875</v>
      </c>
      <c r="L553" s="17">
        <f t="shared" si="74"/>
        <v>2.6193694959380923E-4</v>
      </c>
      <c r="M553" s="16">
        <f t="shared" si="75"/>
        <v>4583.8966178916617</v>
      </c>
      <c r="N553" s="18">
        <f t="shared" si="70"/>
        <v>2556.25</v>
      </c>
      <c r="O553" s="16">
        <v>1.7932113908622638</v>
      </c>
      <c r="P553" s="16">
        <f t="shared" si="76"/>
        <v>4583.8999999999996</v>
      </c>
      <c r="Q553" s="41"/>
      <c r="R553" s="58">
        <v>1333.25</v>
      </c>
      <c r="S553" s="58">
        <v>0</v>
      </c>
      <c r="T553" s="58">
        <v>0</v>
      </c>
      <c r="U553" s="58">
        <v>0</v>
      </c>
      <c r="V553" s="58">
        <v>0</v>
      </c>
      <c r="W553" s="58">
        <v>0</v>
      </c>
      <c r="X553" s="58">
        <v>0</v>
      </c>
      <c r="Y553" s="58">
        <v>0</v>
      </c>
      <c r="Z553" s="58">
        <v>1486.13</v>
      </c>
      <c r="AA553" s="58">
        <v>754.05</v>
      </c>
      <c r="AB553" s="58">
        <v>0</v>
      </c>
      <c r="AC553" s="58">
        <v>0</v>
      </c>
      <c r="AD553" s="58">
        <v>369.4</v>
      </c>
      <c r="AE553" s="58">
        <v>491.34</v>
      </c>
      <c r="AF553" s="58">
        <v>149.72999999999999</v>
      </c>
      <c r="AG553" s="41">
        <f t="shared" si="77"/>
        <v>4583.8999999999996</v>
      </c>
      <c r="AI553" s="41">
        <v>0</v>
      </c>
    </row>
    <row r="554" spans="1:35" x14ac:dyDescent="0.3">
      <c r="A554" s="2" t="s">
        <v>159</v>
      </c>
      <c r="B554" s="3">
        <v>6003065</v>
      </c>
      <c r="C554" s="1">
        <v>145759</v>
      </c>
      <c r="D554" s="18">
        <v>2</v>
      </c>
      <c r="E554" s="59">
        <v>0.75</v>
      </c>
      <c r="F554" s="18">
        <v>2092</v>
      </c>
      <c r="G554" s="18">
        <v>7850</v>
      </c>
      <c r="H554" s="18">
        <v>0</v>
      </c>
      <c r="I554" s="18">
        <f t="shared" si="71"/>
        <v>9942</v>
      </c>
      <c r="J554" s="18">
        <f t="shared" si="72"/>
        <v>2485.5</v>
      </c>
      <c r="K554" s="18">
        <f t="shared" si="73"/>
        <v>1864.125</v>
      </c>
      <c r="L554" s="17">
        <f t="shared" si="74"/>
        <v>2.5468725211360893E-4</v>
      </c>
      <c r="M554" s="16">
        <f t="shared" si="75"/>
        <v>4457.0269119881559</v>
      </c>
      <c r="N554" s="18">
        <f t="shared" ref="N554:N578" si="78">J554</f>
        <v>2485.5</v>
      </c>
      <c r="O554" s="16">
        <v>1.7932113908622638</v>
      </c>
      <c r="P554" s="16">
        <f t="shared" si="76"/>
        <v>4457.03</v>
      </c>
      <c r="Q554" s="41"/>
      <c r="R554" s="58">
        <v>937.85</v>
      </c>
      <c r="S554" s="58">
        <v>0</v>
      </c>
      <c r="T554" s="58">
        <v>0</v>
      </c>
      <c r="U554" s="58">
        <v>0</v>
      </c>
      <c r="V554" s="58">
        <v>0</v>
      </c>
      <c r="W554" s="58">
        <v>0</v>
      </c>
      <c r="X554" s="58">
        <v>0</v>
      </c>
      <c r="Y554" s="58">
        <v>0</v>
      </c>
      <c r="Z554" s="58">
        <v>1675.76</v>
      </c>
      <c r="AA554" s="58">
        <v>743.73</v>
      </c>
      <c r="AB554" s="58">
        <v>0</v>
      </c>
      <c r="AC554" s="58">
        <v>0</v>
      </c>
      <c r="AD554" s="58">
        <v>369.4</v>
      </c>
      <c r="AE554" s="58">
        <v>730.29</v>
      </c>
      <c r="AF554" s="58">
        <v>0</v>
      </c>
      <c r="AG554" s="41">
        <f t="shared" si="77"/>
        <v>4457.0300000000007</v>
      </c>
      <c r="AI554" s="41">
        <v>0</v>
      </c>
    </row>
    <row r="555" spans="1:35" x14ac:dyDescent="0.3">
      <c r="A555" s="2" t="s">
        <v>158</v>
      </c>
      <c r="B555" s="3">
        <v>6005029</v>
      </c>
      <c r="C555" s="1">
        <v>145418</v>
      </c>
      <c r="D555" s="18">
        <v>3</v>
      </c>
      <c r="E555" s="59">
        <v>1.5</v>
      </c>
      <c r="F555" s="18">
        <v>4916</v>
      </c>
      <c r="G555" s="18">
        <v>29334</v>
      </c>
      <c r="H555" s="18">
        <v>26.04</v>
      </c>
      <c r="I555" s="18">
        <f t="shared" si="71"/>
        <v>34276.04</v>
      </c>
      <c r="J555" s="18">
        <f t="shared" si="72"/>
        <v>8569.01</v>
      </c>
      <c r="K555" s="18">
        <f t="shared" si="73"/>
        <v>12853.514999999999</v>
      </c>
      <c r="L555" s="17">
        <f t="shared" si="74"/>
        <v>1.7561195817614452E-3</v>
      </c>
      <c r="M555" s="16">
        <f t="shared" si="75"/>
        <v>30732.092680825292</v>
      </c>
      <c r="N555" s="18">
        <f t="shared" si="78"/>
        <v>8569.01</v>
      </c>
      <c r="O555" s="16">
        <v>3.586422781724528</v>
      </c>
      <c r="P555" s="16">
        <f t="shared" si="76"/>
        <v>30732.09</v>
      </c>
      <c r="Q555" s="41"/>
      <c r="R555" s="58">
        <v>4407.7200000000021</v>
      </c>
      <c r="S555" s="58">
        <v>0</v>
      </c>
      <c r="T555" s="58">
        <v>0</v>
      </c>
      <c r="U555" s="58">
        <v>0</v>
      </c>
      <c r="V555" s="58">
        <v>0</v>
      </c>
      <c r="W555" s="58">
        <v>0</v>
      </c>
      <c r="X555" s="58">
        <v>0</v>
      </c>
      <c r="Y555" s="58">
        <v>23.35</v>
      </c>
      <c r="Z555" s="58">
        <v>9394.6299999999992</v>
      </c>
      <c r="AA555" s="58">
        <v>10614.91</v>
      </c>
      <c r="AB555" s="58">
        <v>0</v>
      </c>
      <c r="AC555" s="58">
        <v>0</v>
      </c>
      <c r="AD555" s="58">
        <v>2133.02</v>
      </c>
      <c r="AE555" s="58">
        <v>3359.58</v>
      </c>
      <c r="AF555" s="58">
        <v>798.88</v>
      </c>
      <c r="AG555" s="41">
        <f t="shared" si="77"/>
        <v>30732.09</v>
      </c>
      <c r="AI555" s="41">
        <v>1.0000000002037268E-2</v>
      </c>
    </row>
    <row r="556" spans="1:35" x14ac:dyDescent="0.3">
      <c r="A556" s="2" t="s">
        <v>157</v>
      </c>
      <c r="B556" s="3">
        <v>6008684</v>
      </c>
      <c r="C556" s="1">
        <v>145488</v>
      </c>
      <c r="D556" s="18">
        <v>5</v>
      </c>
      <c r="E556" s="59">
        <v>3.5</v>
      </c>
      <c r="F556" s="18">
        <v>2158</v>
      </c>
      <c r="G556" s="18">
        <v>10792</v>
      </c>
      <c r="H556" s="18">
        <v>0</v>
      </c>
      <c r="I556" s="18">
        <f t="shared" si="71"/>
        <v>12950</v>
      </c>
      <c r="J556" s="18">
        <f t="shared" si="72"/>
        <v>3237.5</v>
      </c>
      <c r="K556" s="18">
        <f t="shared" si="73"/>
        <v>11331.25</v>
      </c>
      <c r="L556" s="17">
        <f t="shared" si="74"/>
        <v>1.548139167444421E-3</v>
      </c>
      <c r="M556" s="16">
        <f t="shared" si="75"/>
        <v>27092.435430277368</v>
      </c>
      <c r="N556" s="18">
        <f t="shared" si="78"/>
        <v>3237.5</v>
      </c>
      <c r="O556" s="16">
        <v>8.3683198240239083</v>
      </c>
      <c r="P556" s="16">
        <f t="shared" si="76"/>
        <v>27092.44</v>
      </c>
      <c r="Q556" s="41"/>
      <c r="R556" s="58">
        <v>4514.71</v>
      </c>
      <c r="S556" s="58">
        <v>0</v>
      </c>
      <c r="T556" s="58">
        <v>0</v>
      </c>
      <c r="U556" s="58">
        <v>0</v>
      </c>
      <c r="V556" s="58">
        <v>0</v>
      </c>
      <c r="W556" s="58">
        <v>0</v>
      </c>
      <c r="X556" s="58">
        <v>0</v>
      </c>
      <c r="Y556" s="58">
        <v>0</v>
      </c>
      <c r="Z556" s="58">
        <v>2194.59</v>
      </c>
      <c r="AA556" s="58">
        <v>3995.87</v>
      </c>
      <c r="AB556" s="58">
        <v>0</v>
      </c>
      <c r="AC556" s="58">
        <v>0</v>
      </c>
      <c r="AD556" s="58">
        <v>407.96</v>
      </c>
      <c r="AE556" s="58">
        <v>14619.46</v>
      </c>
      <c r="AF556" s="58">
        <v>1359.85</v>
      </c>
      <c r="AG556" s="41">
        <f t="shared" si="77"/>
        <v>27092.439999999995</v>
      </c>
      <c r="AI556" s="41">
        <v>0</v>
      </c>
    </row>
    <row r="557" spans="1:35" x14ac:dyDescent="0.3">
      <c r="A557" s="57" t="s">
        <v>156</v>
      </c>
      <c r="B557" s="23">
        <v>6008338</v>
      </c>
      <c r="C557" s="22">
        <v>145618</v>
      </c>
      <c r="D557" s="54">
        <v>2</v>
      </c>
      <c r="E557" s="56">
        <v>0.75</v>
      </c>
      <c r="F557" s="54">
        <v>10104</v>
      </c>
      <c r="G557" s="54">
        <v>24482</v>
      </c>
      <c r="H557" s="54">
        <v>9782</v>
      </c>
      <c r="I557" s="54">
        <f t="shared" si="71"/>
        <v>44368</v>
      </c>
      <c r="J557" s="54">
        <f t="shared" si="72"/>
        <v>11092</v>
      </c>
      <c r="K557" s="54">
        <f t="shared" si="73"/>
        <v>8319</v>
      </c>
      <c r="L557" s="55">
        <f t="shared" si="74"/>
        <v>1.1365886141396703E-3</v>
      </c>
      <c r="M557" s="53">
        <f t="shared" si="75"/>
        <v>19890.300747444231</v>
      </c>
      <c r="N557" s="54">
        <f t="shared" si="78"/>
        <v>11092</v>
      </c>
      <c r="O557" s="53">
        <v>1.7932113908622638</v>
      </c>
      <c r="P557" s="53">
        <f t="shared" si="76"/>
        <v>19890.3</v>
      </c>
      <c r="Q557" s="41"/>
      <c r="R557" s="52">
        <v>4529.659999999998</v>
      </c>
      <c r="S557" s="52">
        <v>1705.79</v>
      </c>
      <c r="T557" s="52">
        <v>516.89</v>
      </c>
      <c r="U557" s="52">
        <v>0</v>
      </c>
      <c r="V557" s="52">
        <v>136.28</v>
      </c>
      <c r="W557" s="52">
        <v>53.35</v>
      </c>
      <c r="X557" s="52">
        <v>1972.98</v>
      </c>
      <c r="Y557" s="52">
        <v>0</v>
      </c>
      <c r="Z557" s="52">
        <v>3246.61</v>
      </c>
      <c r="AA557" s="52">
        <v>2786.2</v>
      </c>
      <c r="AB557" s="52">
        <v>0</v>
      </c>
      <c r="AC557" s="52">
        <v>0</v>
      </c>
      <c r="AD557" s="52">
        <v>661.69</v>
      </c>
      <c r="AE557" s="52">
        <v>4253.5</v>
      </c>
      <c r="AF557" s="52">
        <v>27.35</v>
      </c>
      <c r="AG557" s="51">
        <f t="shared" si="77"/>
        <v>19890.299999999996</v>
      </c>
      <c r="AI557" s="41">
        <v>9.9999999983992893E-3</v>
      </c>
    </row>
    <row r="558" spans="1:35" x14ac:dyDescent="0.3">
      <c r="A558" s="2" t="s">
        <v>155</v>
      </c>
      <c r="B558" s="3">
        <v>6008346</v>
      </c>
      <c r="C558" s="1">
        <v>146134</v>
      </c>
      <c r="D558" s="18">
        <v>1</v>
      </c>
      <c r="E558" s="59">
        <v>0</v>
      </c>
      <c r="F558" s="18">
        <v>3801</v>
      </c>
      <c r="G558" s="18">
        <v>20697</v>
      </c>
      <c r="H558" s="18">
        <v>0</v>
      </c>
      <c r="I558" s="18">
        <f t="shared" si="71"/>
        <v>24498</v>
      </c>
      <c r="J558" s="18">
        <f t="shared" si="72"/>
        <v>6124.5</v>
      </c>
      <c r="K558" s="18">
        <f t="shared" si="73"/>
        <v>0</v>
      </c>
      <c r="L558" s="17">
        <f t="shared" si="74"/>
        <v>0</v>
      </c>
      <c r="M558" s="16">
        <f t="shared" si="75"/>
        <v>0</v>
      </c>
      <c r="N558" s="18">
        <f t="shared" si="78"/>
        <v>6124.5</v>
      </c>
      <c r="O558" s="16">
        <v>0</v>
      </c>
      <c r="P558" s="16">
        <f t="shared" si="76"/>
        <v>0</v>
      </c>
      <c r="Q558" s="41"/>
      <c r="R558" s="58">
        <v>0</v>
      </c>
      <c r="S558" s="58">
        <v>0</v>
      </c>
      <c r="T558" s="58">
        <v>0</v>
      </c>
      <c r="U558" s="58">
        <v>0</v>
      </c>
      <c r="V558" s="58">
        <v>0</v>
      </c>
      <c r="W558" s="58">
        <v>0</v>
      </c>
      <c r="X558" s="58">
        <v>0</v>
      </c>
      <c r="Y558" s="58">
        <v>0</v>
      </c>
      <c r="Z558" s="58">
        <v>0</v>
      </c>
      <c r="AA558" s="58">
        <v>0</v>
      </c>
      <c r="AB558" s="58">
        <v>0</v>
      </c>
      <c r="AC558" s="58">
        <v>0</v>
      </c>
      <c r="AD558" s="58">
        <v>0</v>
      </c>
      <c r="AE558" s="58">
        <v>0</v>
      </c>
      <c r="AF558" s="58">
        <v>0</v>
      </c>
      <c r="AG558" s="41">
        <f t="shared" si="77"/>
        <v>0</v>
      </c>
      <c r="AI558" s="41">
        <v>0</v>
      </c>
    </row>
    <row r="559" spans="1:35" x14ac:dyDescent="0.3">
      <c r="A559" s="2" t="s">
        <v>154</v>
      </c>
      <c r="B559" s="3">
        <v>6002463</v>
      </c>
      <c r="C559" s="1">
        <v>145372</v>
      </c>
      <c r="D559" s="18">
        <v>3</v>
      </c>
      <c r="E559" s="59">
        <v>1.5</v>
      </c>
      <c r="F559" s="18">
        <v>2594</v>
      </c>
      <c r="G559" s="18">
        <v>19732</v>
      </c>
      <c r="H559" s="18">
        <v>3521.28</v>
      </c>
      <c r="I559" s="18">
        <f t="shared" si="71"/>
        <v>25847.279999999999</v>
      </c>
      <c r="J559" s="18">
        <f t="shared" si="72"/>
        <v>6461.82</v>
      </c>
      <c r="K559" s="18">
        <f t="shared" si="73"/>
        <v>9692.73</v>
      </c>
      <c r="L559" s="17">
        <f t="shared" si="74"/>
        <v>1.3242753405373249E-3</v>
      </c>
      <c r="M559" s="16">
        <f t="shared" si="75"/>
        <v>23174.818459403185</v>
      </c>
      <c r="N559" s="18">
        <f t="shared" si="78"/>
        <v>6461.82</v>
      </c>
      <c r="O559" s="16">
        <v>3.586422781724528</v>
      </c>
      <c r="P559" s="16">
        <f t="shared" si="76"/>
        <v>23174.82</v>
      </c>
      <c r="Q559" s="41"/>
      <c r="R559" s="58">
        <v>2325.7900000000018</v>
      </c>
      <c r="S559" s="58">
        <v>712.48</v>
      </c>
      <c r="T559" s="58">
        <v>639.41999999999996</v>
      </c>
      <c r="U559" s="58">
        <v>0</v>
      </c>
      <c r="V559" s="58">
        <v>668.8</v>
      </c>
      <c r="W559" s="58">
        <v>0</v>
      </c>
      <c r="X559" s="58">
        <v>1136.5</v>
      </c>
      <c r="Y559" s="58">
        <v>0</v>
      </c>
      <c r="Z559" s="58">
        <v>4296.53</v>
      </c>
      <c r="AA559" s="58">
        <v>4761.87</v>
      </c>
      <c r="AB559" s="58">
        <v>19.73</v>
      </c>
      <c r="AC559" s="58">
        <v>0</v>
      </c>
      <c r="AD559" s="58">
        <v>1023.03</v>
      </c>
      <c r="AE559" s="58">
        <v>5523.99</v>
      </c>
      <c r="AF559" s="58">
        <v>2066.6799999999998</v>
      </c>
      <c r="AG559" s="41">
        <f t="shared" si="77"/>
        <v>23174.82</v>
      </c>
      <c r="AI559" s="41">
        <v>-9.9999999983992893E-3</v>
      </c>
    </row>
    <row r="560" spans="1:35" x14ac:dyDescent="0.3">
      <c r="A560" s="2" t="s">
        <v>153</v>
      </c>
      <c r="B560" s="3">
        <v>6008213</v>
      </c>
      <c r="C560" s="1">
        <v>146133</v>
      </c>
      <c r="D560" s="18">
        <v>4</v>
      </c>
      <c r="E560" s="59">
        <v>2.5</v>
      </c>
      <c r="F560" s="18">
        <v>416</v>
      </c>
      <c r="G560" s="18">
        <v>5368</v>
      </c>
      <c r="H560" s="18">
        <v>0</v>
      </c>
      <c r="I560" s="18">
        <f t="shared" si="71"/>
        <v>5784</v>
      </c>
      <c r="J560" s="18">
        <f t="shared" si="72"/>
        <v>1446</v>
      </c>
      <c r="K560" s="18">
        <f t="shared" si="73"/>
        <v>3615</v>
      </c>
      <c r="L560" s="17">
        <f t="shared" si="74"/>
        <v>4.9390165165463492E-4</v>
      </c>
      <c r="M560" s="16">
        <f t="shared" si="75"/>
        <v>8643.2789039561103</v>
      </c>
      <c r="N560" s="18">
        <f t="shared" si="78"/>
        <v>1446</v>
      </c>
      <c r="O560" s="16">
        <v>5.9773713028742117</v>
      </c>
      <c r="P560" s="16">
        <f t="shared" si="76"/>
        <v>8643.2800000000007</v>
      </c>
      <c r="Q560" s="41"/>
      <c r="R560" s="58">
        <v>621.63999999999976</v>
      </c>
      <c r="S560" s="58">
        <v>0</v>
      </c>
      <c r="T560" s="58">
        <v>0</v>
      </c>
      <c r="U560" s="58">
        <v>0</v>
      </c>
      <c r="V560" s="58">
        <v>0</v>
      </c>
      <c r="W560" s="58">
        <v>0</v>
      </c>
      <c r="X560" s="58">
        <v>0</v>
      </c>
      <c r="Y560" s="58">
        <v>0</v>
      </c>
      <c r="Z560" s="58">
        <v>3825.52</v>
      </c>
      <c r="AA560" s="58">
        <v>2876.61</v>
      </c>
      <c r="AB560" s="58">
        <v>0</v>
      </c>
      <c r="AC560" s="58">
        <v>0</v>
      </c>
      <c r="AD560" s="58">
        <v>774.07</v>
      </c>
      <c r="AE560" s="58">
        <v>545.44000000000005</v>
      </c>
      <c r="AF560" s="58">
        <v>0</v>
      </c>
      <c r="AG560" s="41">
        <f t="shared" si="77"/>
        <v>8643.2800000000007</v>
      </c>
      <c r="AI560" s="41">
        <v>-1.0000000000218279E-2</v>
      </c>
    </row>
    <row r="561" spans="1:35" x14ac:dyDescent="0.3">
      <c r="A561" s="2" t="s">
        <v>152</v>
      </c>
      <c r="B561" s="3">
        <v>6008395</v>
      </c>
      <c r="C561" s="1">
        <v>146106</v>
      </c>
      <c r="D561" s="18">
        <v>3</v>
      </c>
      <c r="E561" s="59">
        <v>1.5</v>
      </c>
      <c r="F561" s="18">
        <v>119</v>
      </c>
      <c r="G561" s="18">
        <v>2954</v>
      </c>
      <c r="H561" s="18">
        <v>0</v>
      </c>
      <c r="I561" s="18">
        <f t="shared" si="71"/>
        <v>3073</v>
      </c>
      <c r="J561" s="18">
        <f t="shared" si="72"/>
        <v>768.25</v>
      </c>
      <c r="K561" s="18">
        <f t="shared" si="73"/>
        <v>1152.375</v>
      </c>
      <c r="L561" s="17">
        <f t="shared" si="74"/>
        <v>1.5744396011770675E-4</v>
      </c>
      <c r="M561" s="16">
        <f t="shared" si="75"/>
        <v>2755.2693020598681</v>
      </c>
      <c r="N561" s="18">
        <f t="shared" si="78"/>
        <v>768.25</v>
      </c>
      <c r="O561" s="16">
        <v>3.586422781724528</v>
      </c>
      <c r="P561" s="16">
        <f t="shared" si="76"/>
        <v>2755.27</v>
      </c>
      <c r="Q561" s="41"/>
      <c r="R561" s="58">
        <v>106.7</v>
      </c>
      <c r="S561" s="58">
        <v>0</v>
      </c>
      <c r="T561" s="58">
        <v>0</v>
      </c>
      <c r="U561" s="58">
        <v>0</v>
      </c>
      <c r="V561" s="58">
        <v>0</v>
      </c>
      <c r="W561" s="58">
        <v>0</v>
      </c>
      <c r="X561" s="58">
        <v>0</v>
      </c>
      <c r="Y561" s="58">
        <v>0</v>
      </c>
      <c r="Z561" s="58">
        <v>0</v>
      </c>
      <c r="AA561" s="58">
        <v>2648.57</v>
      </c>
      <c r="AB561" s="58">
        <v>0</v>
      </c>
      <c r="AC561" s="58">
        <v>0</v>
      </c>
      <c r="AD561" s="58">
        <v>0</v>
      </c>
      <c r="AE561" s="58">
        <v>0</v>
      </c>
      <c r="AF561" s="58">
        <v>0</v>
      </c>
      <c r="AG561" s="41">
        <f t="shared" si="77"/>
        <v>2755.27</v>
      </c>
      <c r="AI561" s="41">
        <v>0</v>
      </c>
    </row>
    <row r="562" spans="1:35" x14ac:dyDescent="0.3">
      <c r="A562" s="57" t="s">
        <v>151</v>
      </c>
      <c r="B562" s="23">
        <v>6008460</v>
      </c>
      <c r="C562" s="22">
        <v>146009</v>
      </c>
      <c r="D562" s="54">
        <v>5</v>
      </c>
      <c r="E562" s="56">
        <v>3.5</v>
      </c>
      <c r="F562" s="54">
        <v>0</v>
      </c>
      <c r="G562" s="54">
        <v>1034</v>
      </c>
      <c r="H562" s="54">
        <v>899</v>
      </c>
      <c r="I562" s="54">
        <f t="shared" si="71"/>
        <v>1933</v>
      </c>
      <c r="J562" s="54">
        <f t="shared" si="72"/>
        <v>483.25</v>
      </c>
      <c r="K562" s="54">
        <f t="shared" si="73"/>
        <v>1691.375</v>
      </c>
      <c r="L562" s="55">
        <f t="shared" si="74"/>
        <v>2.3108517456911704E-4</v>
      </c>
      <c r="M562" s="53">
        <f t="shared" si="75"/>
        <v>4043.9905549595483</v>
      </c>
      <c r="N562" s="54">
        <f t="shared" si="78"/>
        <v>483.25</v>
      </c>
      <c r="O562" s="53">
        <v>8.3683198240239083</v>
      </c>
      <c r="P562" s="53">
        <f t="shared" si="76"/>
        <v>4043.99</v>
      </c>
      <c r="Q562" s="41"/>
      <c r="R562" s="52">
        <v>0</v>
      </c>
      <c r="S562" s="52">
        <v>763.61</v>
      </c>
      <c r="T562" s="52">
        <v>0</v>
      </c>
      <c r="U562" s="52">
        <v>0</v>
      </c>
      <c r="V562" s="52">
        <v>0</v>
      </c>
      <c r="W562" s="52">
        <v>0</v>
      </c>
      <c r="X562" s="52">
        <v>1117.17</v>
      </c>
      <c r="Y562" s="52">
        <v>0</v>
      </c>
      <c r="Z562" s="52">
        <v>0</v>
      </c>
      <c r="AA562" s="52">
        <v>763.61</v>
      </c>
      <c r="AB562" s="52">
        <v>0</v>
      </c>
      <c r="AC562" s="52">
        <v>0</v>
      </c>
      <c r="AD562" s="52">
        <v>0</v>
      </c>
      <c r="AE562" s="52">
        <v>1399.6</v>
      </c>
      <c r="AF562" s="52">
        <v>0</v>
      </c>
      <c r="AG562" s="51">
        <f t="shared" si="77"/>
        <v>4043.9900000000002</v>
      </c>
      <c r="AI562" s="41">
        <v>0</v>
      </c>
    </row>
    <row r="563" spans="1:35" x14ac:dyDescent="0.3">
      <c r="A563" s="2" t="s">
        <v>150</v>
      </c>
      <c r="B563" s="3">
        <v>6010250</v>
      </c>
      <c r="C563" s="1">
        <v>145598</v>
      </c>
      <c r="D563" s="18">
        <v>3</v>
      </c>
      <c r="E563" s="59">
        <v>1.5</v>
      </c>
      <c r="F563" s="18">
        <v>2282</v>
      </c>
      <c r="G563" s="18">
        <v>2944</v>
      </c>
      <c r="H563" s="18">
        <v>2907.24</v>
      </c>
      <c r="I563" s="18">
        <f t="shared" si="71"/>
        <v>8133.24</v>
      </c>
      <c r="J563" s="18">
        <f t="shared" si="72"/>
        <v>2033.31</v>
      </c>
      <c r="K563" s="18">
        <f t="shared" si="73"/>
        <v>3049.9650000000001</v>
      </c>
      <c r="L563" s="17">
        <f t="shared" si="74"/>
        <v>4.1670338893190284E-4</v>
      </c>
      <c r="M563" s="16">
        <f t="shared" si="75"/>
        <v>7292.3093063082997</v>
      </c>
      <c r="N563" s="18">
        <f t="shared" si="78"/>
        <v>2033.31</v>
      </c>
      <c r="O563" s="16">
        <v>3.586422781724528</v>
      </c>
      <c r="P563" s="16">
        <f t="shared" si="76"/>
        <v>7292.31</v>
      </c>
      <c r="Q563" s="41"/>
      <c r="R563" s="58">
        <v>2046.05</v>
      </c>
      <c r="S563" s="58">
        <v>0</v>
      </c>
      <c r="T563" s="58">
        <v>0</v>
      </c>
      <c r="U563" s="58">
        <v>0</v>
      </c>
      <c r="V563" s="58">
        <v>0</v>
      </c>
      <c r="W563" s="58">
        <v>0</v>
      </c>
      <c r="X563" s="58">
        <v>0</v>
      </c>
      <c r="Y563" s="58">
        <v>2606.65</v>
      </c>
      <c r="Z563" s="58">
        <v>737.01</v>
      </c>
      <c r="AA563" s="58">
        <v>591.76</v>
      </c>
      <c r="AB563" s="58">
        <v>0</v>
      </c>
      <c r="AC563" s="58">
        <v>0</v>
      </c>
      <c r="AD563" s="58">
        <v>86.97</v>
      </c>
      <c r="AE563" s="58">
        <v>584.59</v>
      </c>
      <c r="AF563" s="58">
        <v>639.28</v>
      </c>
      <c r="AG563" s="41">
        <f t="shared" si="77"/>
        <v>7292.31</v>
      </c>
      <c r="AI563" s="41">
        <v>0</v>
      </c>
    </row>
    <row r="564" spans="1:35" x14ac:dyDescent="0.3">
      <c r="A564" s="2" t="s">
        <v>149</v>
      </c>
      <c r="B564" s="3">
        <v>6007272</v>
      </c>
      <c r="C564" s="1" t="s">
        <v>148</v>
      </c>
      <c r="D564" s="18">
        <v>1</v>
      </c>
      <c r="E564" s="59">
        <v>0</v>
      </c>
      <c r="F564" s="18">
        <v>1995</v>
      </c>
      <c r="G564" s="18">
        <v>41287</v>
      </c>
      <c r="H564" s="18">
        <v>1845.48</v>
      </c>
      <c r="I564" s="18">
        <f t="shared" si="71"/>
        <v>45127.48</v>
      </c>
      <c r="J564" s="18">
        <f t="shared" si="72"/>
        <v>11281.87</v>
      </c>
      <c r="K564" s="18">
        <f t="shared" si="73"/>
        <v>0</v>
      </c>
      <c r="L564" s="17">
        <f t="shared" si="74"/>
        <v>0</v>
      </c>
      <c r="M564" s="16">
        <f t="shared" si="75"/>
        <v>0</v>
      </c>
      <c r="N564" s="18">
        <f t="shared" si="78"/>
        <v>11281.87</v>
      </c>
      <c r="O564" s="16">
        <v>0</v>
      </c>
      <c r="P564" s="16">
        <f t="shared" si="76"/>
        <v>0</v>
      </c>
      <c r="Q564" s="41"/>
      <c r="R564" s="58">
        <v>0</v>
      </c>
      <c r="S564" s="58">
        <v>0</v>
      </c>
      <c r="T564" s="58">
        <v>0</v>
      </c>
      <c r="U564" s="58">
        <v>0</v>
      </c>
      <c r="V564" s="58">
        <v>0</v>
      </c>
      <c r="W564" s="58">
        <v>0</v>
      </c>
      <c r="X564" s="58">
        <v>0</v>
      </c>
      <c r="Y564" s="58">
        <v>0</v>
      </c>
      <c r="Z564" s="58">
        <v>0</v>
      </c>
      <c r="AA564" s="58">
        <v>0</v>
      </c>
      <c r="AB564" s="58">
        <v>0</v>
      </c>
      <c r="AC564" s="58">
        <v>0</v>
      </c>
      <c r="AD564" s="58">
        <v>0</v>
      </c>
      <c r="AE564" s="58">
        <v>0</v>
      </c>
      <c r="AF564" s="58">
        <v>0</v>
      </c>
      <c r="AG564" s="41">
        <f t="shared" si="77"/>
        <v>0</v>
      </c>
      <c r="AI564" s="41">
        <v>0</v>
      </c>
    </row>
    <row r="565" spans="1:35" x14ac:dyDescent="0.3">
      <c r="A565" s="2" t="s">
        <v>147</v>
      </c>
      <c r="B565" s="3">
        <v>6007306</v>
      </c>
      <c r="C565" s="1">
        <v>146098</v>
      </c>
      <c r="D565" s="18">
        <v>2</v>
      </c>
      <c r="E565" s="59">
        <v>0.75</v>
      </c>
      <c r="F565" s="18">
        <v>1397</v>
      </c>
      <c r="G565" s="18">
        <v>16371</v>
      </c>
      <c r="H565" s="18">
        <v>352.8</v>
      </c>
      <c r="I565" s="18">
        <f t="shared" si="71"/>
        <v>18120.8</v>
      </c>
      <c r="J565" s="18">
        <f t="shared" si="72"/>
        <v>4530.2</v>
      </c>
      <c r="K565" s="18">
        <f t="shared" si="73"/>
        <v>3397.6499999999996</v>
      </c>
      <c r="L565" s="17">
        <f t="shared" si="74"/>
        <v>4.6420607102195578E-4</v>
      </c>
      <c r="M565" s="16">
        <f t="shared" si="75"/>
        <v>8123.606242884226</v>
      </c>
      <c r="N565" s="18">
        <f t="shared" si="78"/>
        <v>4530.2</v>
      </c>
      <c r="O565" s="16">
        <v>1.7932113908622638</v>
      </c>
      <c r="P565" s="16">
        <f t="shared" si="76"/>
        <v>8123.61</v>
      </c>
      <c r="Q565" s="41"/>
      <c r="R565" s="58">
        <v>626.29000000000019</v>
      </c>
      <c r="S565" s="58">
        <v>0</v>
      </c>
      <c r="T565" s="58">
        <v>0</v>
      </c>
      <c r="U565" s="58">
        <v>0</v>
      </c>
      <c r="V565" s="58">
        <v>0</v>
      </c>
      <c r="W565" s="58">
        <v>0</v>
      </c>
      <c r="X565" s="58">
        <v>0</v>
      </c>
      <c r="Y565" s="58">
        <v>158.16</v>
      </c>
      <c r="Z565" s="58">
        <v>4408.16</v>
      </c>
      <c r="AA565" s="58">
        <v>348.78</v>
      </c>
      <c r="AB565" s="58">
        <v>0</v>
      </c>
      <c r="AC565" s="58">
        <v>0</v>
      </c>
      <c r="AD565" s="58">
        <v>856.71</v>
      </c>
      <c r="AE565" s="58">
        <v>947.26</v>
      </c>
      <c r="AF565" s="58">
        <v>778.25</v>
      </c>
      <c r="AG565" s="41">
        <f t="shared" si="77"/>
        <v>8123.61</v>
      </c>
      <c r="AI565" s="41">
        <v>1.0000000000218279E-2</v>
      </c>
    </row>
    <row r="566" spans="1:35" x14ac:dyDescent="0.3">
      <c r="A566" s="2" t="s">
        <v>146</v>
      </c>
      <c r="B566" s="3">
        <v>6007298</v>
      </c>
      <c r="C566" s="1" t="s">
        <v>145</v>
      </c>
      <c r="D566" s="18">
        <v>4</v>
      </c>
      <c r="E566" s="59">
        <v>2.5</v>
      </c>
      <c r="F566" s="18">
        <v>1666</v>
      </c>
      <c r="G566" s="18">
        <v>32129</v>
      </c>
      <c r="H566" s="18">
        <v>598.91999999999996</v>
      </c>
      <c r="I566" s="18">
        <f t="shared" si="71"/>
        <v>34393.919999999998</v>
      </c>
      <c r="J566" s="18">
        <f t="shared" si="72"/>
        <v>8598.48</v>
      </c>
      <c r="K566" s="18">
        <f t="shared" si="73"/>
        <v>21496.199999999997</v>
      </c>
      <c r="L566" s="17">
        <f t="shared" si="74"/>
        <v>2.9369318628764485E-3</v>
      </c>
      <c r="M566" s="16">
        <f t="shared" si="75"/>
        <v>51396.307600337852</v>
      </c>
      <c r="N566" s="18">
        <f t="shared" si="78"/>
        <v>8598.48</v>
      </c>
      <c r="O566" s="16">
        <v>5.9773713028742117</v>
      </c>
      <c r="P566" s="16">
        <f t="shared" si="76"/>
        <v>51396.31</v>
      </c>
      <c r="Q566" s="41"/>
      <c r="R566" s="58">
        <v>2489.5699999999979</v>
      </c>
      <c r="S566" s="58">
        <v>0</v>
      </c>
      <c r="T566" s="58">
        <v>0</v>
      </c>
      <c r="U566" s="58">
        <v>0</v>
      </c>
      <c r="V566" s="58">
        <v>0</v>
      </c>
      <c r="W566" s="58">
        <v>0</v>
      </c>
      <c r="X566" s="58">
        <v>0</v>
      </c>
      <c r="Y566" s="58">
        <v>894.99</v>
      </c>
      <c r="Z566" s="58">
        <v>24697.01</v>
      </c>
      <c r="AA566" s="58">
        <v>2462.6799999999998</v>
      </c>
      <c r="AB566" s="58">
        <v>0</v>
      </c>
      <c r="AC566" s="58">
        <v>0</v>
      </c>
      <c r="AD566" s="58">
        <v>4947.7700000000004</v>
      </c>
      <c r="AE566" s="58">
        <v>11847.15</v>
      </c>
      <c r="AF566" s="58">
        <v>4057.14</v>
      </c>
      <c r="AG566" s="41">
        <f t="shared" si="77"/>
        <v>51396.31</v>
      </c>
      <c r="AI566" s="41">
        <v>-1.0000000002037268E-2</v>
      </c>
    </row>
    <row r="567" spans="1:35" x14ac:dyDescent="0.3">
      <c r="A567" s="57" t="s">
        <v>144</v>
      </c>
      <c r="B567" s="23">
        <v>6004055</v>
      </c>
      <c r="C567" s="22">
        <v>145978</v>
      </c>
      <c r="D567" s="54">
        <v>1</v>
      </c>
      <c r="E567" s="56">
        <v>0</v>
      </c>
      <c r="F567" s="54">
        <v>1157</v>
      </c>
      <c r="G567" s="54">
        <v>2710</v>
      </c>
      <c r="H567" s="54">
        <v>0</v>
      </c>
      <c r="I567" s="54">
        <f t="shared" si="71"/>
        <v>3867</v>
      </c>
      <c r="J567" s="54">
        <f t="shared" si="72"/>
        <v>966.75</v>
      </c>
      <c r="K567" s="54">
        <f t="shared" si="73"/>
        <v>0</v>
      </c>
      <c r="L567" s="55">
        <f t="shared" si="74"/>
        <v>0</v>
      </c>
      <c r="M567" s="53">
        <f t="shared" si="75"/>
        <v>0</v>
      </c>
      <c r="N567" s="54">
        <f t="shared" si="78"/>
        <v>966.75</v>
      </c>
      <c r="O567" s="53">
        <v>0</v>
      </c>
      <c r="P567" s="53">
        <f t="shared" si="76"/>
        <v>0</v>
      </c>
      <c r="Q567" s="41"/>
      <c r="R567" s="52">
        <v>0</v>
      </c>
      <c r="S567" s="52">
        <v>0</v>
      </c>
      <c r="T567" s="52">
        <v>0</v>
      </c>
      <c r="U567" s="52">
        <v>0</v>
      </c>
      <c r="V567" s="52">
        <v>0</v>
      </c>
      <c r="W567" s="52">
        <v>0</v>
      </c>
      <c r="X567" s="52">
        <v>0</v>
      </c>
      <c r="Y567" s="52">
        <v>0</v>
      </c>
      <c r="Z567" s="52">
        <v>0</v>
      </c>
      <c r="AA567" s="52">
        <v>0</v>
      </c>
      <c r="AB567" s="52">
        <v>0</v>
      </c>
      <c r="AC567" s="52">
        <v>0</v>
      </c>
      <c r="AD567" s="52">
        <v>0</v>
      </c>
      <c r="AE567" s="52">
        <v>0</v>
      </c>
      <c r="AF567" s="52">
        <v>0</v>
      </c>
      <c r="AG567" s="51">
        <f t="shared" si="77"/>
        <v>0</v>
      </c>
      <c r="AI567" s="41">
        <v>0</v>
      </c>
    </row>
    <row r="568" spans="1:35" x14ac:dyDescent="0.3">
      <c r="A568" s="2" t="s">
        <v>143</v>
      </c>
      <c r="B568" s="3">
        <v>6008528</v>
      </c>
      <c r="C568" s="1">
        <v>146036</v>
      </c>
      <c r="D568" s="18">
        <v>2</v>
      </c>
      <c r="E568" s="59">
        <v>0.75</v>
      </c>
      <c r="F568" s="18">
        <v>4969</v>
      </c>
      <c r="G568" s="18">
        <v>15708</v>
      </c>
      <c r="H568" s="18">
        <v>60</v>
      </c>
      <c r="I568" s="18">
        <f t="shared" si="71"/>
        <v>20737</v>
      </c>
      <c r="J568" s="18">
        <f t="shared" si="72"/>
        <v>5184.25</v>
      </c>
      <c r="K568" s="18">
        <f t="shared" si="73"/>
        <v>3888.1875</v>
      </c>
      <c r="L568" s="17">
        <f t="shared" si="74"/>
        <v>5.3122606589015378E-4</v>
      </c>
      <c r="M568" s="16">
        <f t="shared" si="75"/>
        <v>9296.4561530776919</v>
      </c>
      <c r="N568" s="18">
        <f t="shared" si="78"/>
        <v>5184.25</v>
      </c>
      <c r="O568" s="16">
        <v>1.7932113908622638</v>
      </c>
      <c r="P568" s="16">
        <f t="shared" si="76"/>
        <v>9296.4599999999991</v>
      </c>
      <c r="Q568" s="41"/>
      <c r="R568" s="58">
        <v>2227.62</v>
      </c>
      <c r="S568" s="58">
        <v>0</v>
      </c>
      <c r="T568" s="58">
        <v>0</v>
      </c>
      <c r="U568" s="58">
        <v>0</v>
      </c>
      <c r="V568" s="58">
        <v>26.9</v>
      </c>
      <c r="W568" s="58">
        <v>0</v>
      </c>
      <c r="X568" s="58">
        <v>0</v>
      </c>
      <c r="Y568" s="58">
        <v>0</v>
      </c>
      <c r="Z568" s="58">
        <v>1880.18</v>
      </c>
      <c r="AA568" s="58">
        <v>3399.93</v>
      </c>
      <c r="AB568" s="58">
        <v>0</v>
      </c>
      <c r="AC568" s="58">
        <v>0</v>
      </c>
      <c r="AD568" s="58">
        <v>241.19</v>
      </c>
      <c r="AE568" s="58">
        <v>895.71</v>
      </c>
      <c r="AF568" s="58">
        <v>624.92999999999995</v>
      </c>
      <c r="AG568" s="41">
        <f t="shared" si="77"/>
        <v>9296.4599999999991</v>
      </c>
      <c r="AI568" s="41">
        <v>0</v>
      </c>
    </row>
    <row r="569" spans="1:35" x14ac:dyDescent="0.3">
      <c r="A569" s="2" t="s">
        <v>142</v>
      </c>
      <c r="B569" s="3">
        <v>6008544</v>
      </c>
      <c r="C569" s="1">
        <v>145441</v>
      </c>
      <c r="D569" s="18">
        <v>1</v>
      </c>
      <c r="E569" s="59">
        <v>0</v>
      </c>
      <c r="F569" s="18">
        <v>1427</v>
      </c>
      <c r="G569" s="18">
        <v>8664</v>
      </c>
      <c r="H569" s="18">
        <v>624.96</v>
      </c>
      <c r="I569" s="18">
        <f t="shared" si="71"/>
        <v>10715.96</v>
      </c>
      <c r="J569" s="18">
        <f t="shared" si="72"/>
        <v>2678.99</v>
      </c>
      <c r="K569" s="18">
        <f t="shared" si="73"/>
        <v>0</v>
      </c>
      <c r="L569" s="17">
        <f t="shared" si="74"/>
        <v>0</v>
      </c>
      <c r="M569" s="16">
        <f t="shared" si="75"/>
        <v>0</v>
      </c>
      <c r="N569" s="18">
        <f t="shared" si="78"/>
        <v>2678.99</v>
      </c>
      <c r="O569" s="16">
        <v>0</v>
      </c>
      <c r="P569" s="16">
        <f t="shared" si="76"/>
        <v>0</v>
      </c>
      <c r="Q569" s="41"/>
      <c r="R569" s="58">
        <v>0</v>
      </c>
      <c r="S569" s="58">
        <v>0</v>
      </c>
      <c r="T569" s="58">
        <v>0</v>
      </c>
      <c r="U569" s="58">
        <v>0</v>
      </c>
      <c r="V569" s="58">
        <v>0</v>
      </c>
      <c r="W569" s="58">
        <v>0</v>
      </c>
      <c r="X569" s="58">
        <v>0</v>
      </c>
      <c r="Y569" s="58">
        <v>0</v>
      </c>
      <c r="Z569" s="58">
        <v>0</v>
      </c>
      <c r="AA569" s="58">
        <v>0</v>
      </c>
      <c r="AB569" s="58">
        <v>0</v>
      </c>
      <c r="AC569" s="58">
        <v>0</v>
      </c>
      <c r="AD569" s="58">
        <v>0</v>
      </c>
      <c r="AE569" s="58">
        <v>0</v>
      </c>
      <c r="AF569" s="58">
        <v>0</v>
      </c>
      <c r="AG569" s="41">
        <f t="shared" si="77"/>
        <v>0</v>
      </c>
      <c r="AI569" s="41">
        <v>0</v>
      </c>
    </row>
    <row r="570" spans="1:35" x14ac:dyDescent="0.3">
      <c r="A570" s="2" t="s">
        <v>141</v>
      </c>
      <c r="B570" s="3">
        <v>6008536</v>
      </c>
      <c r="C570" s="1">
        <v>145836</v>
      </c>
      <c r="D570" s="18">
        <v>2</v>
      </c>
      <c r="E570" s="59">
        <v>0.75</v>
      </c>
      <c r="F570" s="18">
        <v>670</v>
      </c>
      <c r="G570" s="18">
        <v>8954</v>
      </c>
      <c r="H570" s="18">
        <v>0</v>
      </c>
      <c r="I570" s="18">
        <f t="shared" si="71"/>
        <v>9624</v>
      </c>
      <c r="J570" s="18">
        <f t="shared" si="72"/>
        <v>2406</v>
      </c>
      <c r="K570" s="18">
        <f t="shared" si="73"/>
        <v>1804.5</v>
      </c>
      <c r="L570" s="17">
        <f t="shared" si="74"/>
        <v>2.4654094893797752E-4</v>
      </c>
      <c r="M570" s="16">
        <f t="shared" si="75"/>
        <v>4314.4666064146068</v>
      </c>
      <c r="N570" s="18">
        <f t="shared" si="78"/>
        <v>2406</v>
      </c>
      <c r="O570" s="16">
        <v>1.7932113908622638</v>
      </c>
      <c r="P570" s="16">
        <f t="shared" si="76"/>
        <v>4314.47</v>
      </c>
      <c r="Q570" s="41"/>
      <c r="R570" s="58">
        <v>300.37000000000023</v>
      </c>
      <c r="S570" s="58">
        <v>0</v>
      </c>
      <c r="T570" s="58">
        <v>0</v>
      </c>
      <c r="U570" s="58">
        <v>0</v>
      </c>
      <c r="V570" s="58">
        <v>0</v>
      </c>
      <c r="W570" s="58">
        <v>0</v>
      </c>
      <c r="X570" s="58">
        <v>0</v>
      </c>
      <c r="Y570" s="58">
        <v>0</v>
      </c>
      <c r="Z570" s="58">
        <v>2066.23</v>
      </c>
      <c r="AA570" s="58">
        <v>0</v>
      </c>
      <c r="AB570" s="58">
        <v>0</v>
      </c>
      <c r="AC570" s="58">
        <v>0</v>
      </c>
      <c r="AD570" s="58">
        <v>184.7</v>
      </c>
      <c r="AE570" s="58">
        <v>1685.17</v>
      </c>
      <c r="AF570" s="58">
        <v>78</v>
      </c>
      <c r="AG570" s="41">
        <f t="shared" si="77"/>
        <v>4314.47</v>
      </c>
      <c r="AI570" s="41">
        <v>1.0000000000218279E-2</v>
      </c>
    </row>
    <row r="571" spans="1:35" x14ac:dyDescent="0.3">
      <c r="A571" s="2" t="s">
        <v>140</v>
      </c>
      <c r="B571" s="3">
        <v>6002687</v>
      </c>
      <c r="C571" s="1">
        <v>145482</v>
      </c>
      <c r="D571" s="18">
        <v>4</v>
      </c>
      <c r="E571" s="59">
        <v>2.5</v>
      </c>
      <c r="F571" s="18">
        <v>5380</v>
      </c>
      <c r="G571" s="18">
        <v>39672</v>
      </c>
      <c r="H571" s="18">
        <v>3157.56</v>
      </c>
      <c r="I571" s="18">
        <f t="shared" si="71"/>
        <v>48209.56</v>
      </c>
      <c r="J571" s="18">
        <f t="shared" si="72"/>
        <v>12052.39</v>
      </c>
      <c r="K571" s="18">
        <f t="shared" si="73"/>
        <v>30130.974999999999</v>
      </c>
      <c r="L571" s="17">
        <f t="shared" si="74"/>
        <v>4.1166634352598928E-3</v>
      </c>
      <c r="M571" s="16">
        <f t="shared" si="75"/>
        <v>72041.610117048127</v>
      </c>
      <c r="N571" s="18">
        <f t="shared" si="78"/>
        <v>12052.39</v>
      </c>
      <c r="O571" s="16">
        <v>5.9773713028742117</v>
      </c>
      <c r="P571" s="16">
        <f t="shared" si="76"/>
        <v>72041.61</v>
      </c>
      <c r="Q571" s="41"/>
      <c r="R571" s="58">
        <v>8039.56</v>
      </c>
      <c r="S571" s="58">
        <v>1374.5</v>
      </c>
      <c r="T571" s="58">
        <v>0</v>
      </c>
      <c r="U571" s="58">
        <v>0</v>
      </c>
      <c r="V571" s="58">
        <v>1833.92</v>
      </c>
      <c r="W571" s="58">
        <v>115.48</v>
      </c>
      <c r="X571" s="58">
        <v>1394.58</v>
      </c>
      <c r="Y571" s="58">
        <v>0</v>
      </c>
      <c r="Z571" s="58">
        <v>10312.459999999999</v>
      </c>
      <c r="AA571" s="58">
        <v>18556.75</v>
      </c>
      <c r="AB571" s="58">
        <v>3333.88</v>
      </c>
      <c r="AC571" s="58">
        <v>0</v>
      </c>
      <c r="AD571" s="58">
        <v>2453.71</v>
      </c>
      <c r="AE571" s="58">
        <v>22545.15</v>
      </c>
      <c r="AF571" s="58">
        <v>2081.62</v>
      </c>
      <c r="AG571" s="41">
        <f t="shared" si="77"/>
        <v>72041.609999999986</v>
      </c>
      <c r="AI571" s="41">
        <v>0</v>
      </c>
    </row>
    <row r="572" spans="1:35" x14ac:dyDescent="0.3">
      <c r="A572" s="57" t="s">
        <v>139</v>
      </c>
      <c r="B572" s="23">
        <v>6016059</v>
      </c>
      <c r="C572" s="22">
        <v>146110</v>
      </c>
      <c r="D572" s="54">
        <v>1</v>
      </c>
      <c r="E572" s="56">
        <v>0</v>
      </c>
      <c r="F572" s="54">
        <v>0</v>
      </c>
      <c r="G572" s="54">
        <v>0</v>
      </c>
      <c r="H572" s="54">
        <v>100.8</v>
      </c>
      <c r="I572" s="54">
        <f t="shared" si="71"/>
        <v>100.8</v>
      </c>
      <c r="J572" s="54">
        <f t="shared" si="72"/>
        <v>25.2</v>
      </c>
      <c r="K572" s="54">
        <f t="shared" si="73"/>
        <v>0</v>
      </c>
      <c r="L572" s="55">
        <f t="shared" si="74"/>
        <v>0</v>
      </c>
      <c r="M572" s="53">
        <f t="shared" si="75"/>
        <v>0</v>
      </c>
      <c r="N572" s="54">
        <f t="shared" si="78"/>
        <v>25.2</v>
      </c>
      <c r="O572" s="53">
        <v>0</v>
      </c>
      <c r="P572" s="53">
        <f t="shared" si="76"/>
        <v>0</v>
      </c>
      <c r="Q572" s="41"/>
      <c r="R572" s="52">
        <v>0</v>
      </c>
      <c r="S572" s="52">
        <v>0</v>
      </c>
      <c r="T572" s="52">
        <v>0</v>
      </c>
      <c r="U572" s="52">
        <v>0</v>
      </c>
      <c r="V572" s="52">
        <v>0</v>
      </c>
      <c r="W572" s="52">
        <v>0</v>
      </c>
      <c r="X572" s="52">
        <v>0</v>
      </c>
      <c r="Y572" s="52">
        <v>0</v>
      </c>
      <c r="Z572" s="52">
        <v>0</v>
      </c>
      <c r="AA572" s="52">
        <v>0</v>
      </c>
      <c r="AB572" s="52">
        <v>0</v>
      </c>
      <c r="AC572" s="52">
        <v>0</v>
      </c>
      <c r="AD572" s="52">
        <v>0</v>
      </c>
      <c r="AE572" s="52">
        <v>0</v>
      </c>
      <c r="AF572" s="52">
        <v>0</v>
      </c>
      <c r="AG572" s="51">
        <f t="shared" si="77"/>
        <v>0</v>
      </c>
      <c r="AI572" s="41">
        <v>0</v>
      </c>
    </row>
    <row r="573" spans="1:35" x14ac:dyDescent="0.3">
      <c r="A573" s="2" t="s">
        <v>138</v>
      </c>
      <c r="B573" s="3">
        <v>6009732</v>
      </c>
      <c r="C573" s="1">
        <v>145904</v>
      </c>
      <c r="D573" s="18">
        <v>3</v>
      </c>
      <c r="E573" s="59">
        <v>1.5</v>
      </c>
      <c r="F573" s="18">
        <v>175</v>
      </c>
      <c r="G573" s="18">
        <v>0</v>
      </c>
      <c r="H573" s="18">
        <v>17</v>
      </c>
      <c r="I573" s="18">
        <f t="shared" si="71"/>
        <v>192</v>
      </c>
      <c r="J573" s="18">
        <f t="shared" si="72"/>
        <v>48</v>
      </c>
      <c r="K573" s="18">
        <f t="shared" si="73"/>
        <v>72</v>
      </c>
      <c r="L573" s="17">
        <f t="shared" si="74"/>
        <v>9.8370453441587045E-6</v>
      </c>
      <c r="M573" s="16">
        <f t="shared" si="75"/>
        <v>172.14829352277732</v>
      </c>
      <c r="N573" s="18">
        <f t="shared" si="78"/>
        <v>48</v>
      </c>
      <c r="O573" s="16">
        <v>3.586422781724528</v>
      </c>
      <c r="P573" s="16">
        <f t="shared" si="76"/>
        <v>172.15</v>
      </c>
      <c r="Q573" s="41"/>
      <c r="R573" s="58">
        <v>156.91</v>
      </c>
      <c r="S573" s="58">
        <v>0</v>
      </c>
      <c r="T573" s="58">
        <v>0</v>
      </c>
      <c r="U573" s="58">
        <v>0</v>
      </c>
      <c r="V573" s="58">
        <v>15.24</v>
      </c>
      <c r="W573" s="58">
        <v>0</v>
      </c>
      <c r="X573" s="58">
        <v>0</v>
      </c>
      <c r="Y573" s="58">
        <v>0</v>
      </c>
      <c r="Z573" s="58">
        <v>0</v>
      </c>
      <c r="AA573" s="58">
        <v>0</v>
      </c>
      <c r="AB573" s="58">
        <v>0</v>
      </c>
      <c r="AC573" s="58">
        <v>0</v>
      </c>
      <c r="AD573" s="58">
        <v>0</v>
      </c>
      <c r="AE573" s="58">
        <v>0</v>
      </c>
      <c r="AF573" s="58">
        <v>0</v>
      </c>
      <c r="AG573" s="41">
        <f t="shared" si="77"/>
        <v>172.15</v>
      </c>
      <c r="AI573" s="41">
        <v>0</v>
      </c>
    </row>
    <row r="574" spans="1:35" x14ac:dyDescent="0.3">
      <c r="A574" s="2" t="s">
        <v>137</v>
      </c>
      <c r="B574" s="3">
        <v>6011464</v>
      </c>
      <c r="C574" s="1">
        <v>145596</v>
      </c>
      <c r="D574" s="18">
        <v>5</v>
      </c>
      <c r="E574" s="59">
        <v>3.5</v>
      </c>
      <c r="F574" s="18">
        <v>2617</v>
      </c>
      <c r="G574" s="18">
        <v>6192</v>
      </c>
      <c r="H574" s="18">
        <v>0</v>
      </c>
      <c r="I574" s="18">
        <f t="shared" si="71"/>
        <v>8809</v>
      </c>
      <c r="J574" s="18">
        <f t="shared" si="72"/>
        <v>2202.25</v>
      </c>
      <c r="K574" s="18">
        <f t="shared" si="73"/>
        <v>7707.875</v>
      </c>
      <c r="L574" s="17">
        <f t="shared" si="74"/>
        <v>1.0530932761403787E-3</v>
      </c>
      <c r="M574" s="16">
        <f t="shared" si="75"/>
        <v>18429.132332456629</v>
      </c>
      <c r="N574" s="18">
        <f t="shared" si="78"/>
        <v>2202.25</v>
      </c>
      <c r="O574" s="16">
        <v>8.3683198240239083</v>
      </c>
      <c r="P574" s="16">
        <f t="shared" si="76"/>
        <v>18429.13</v>
      </c>
      <c r="Q574" s="41"/>
      <c r="R574" s="58">
        <v>5474.97</v>
      </c>
      <c r="S574" s="58">
        <v>0</v>
      </c>
      <c r="T574" s="58">
        <v>0</v>
      </c>
      <c r="U574" s="58">
        <v>0</v>
      </c>
      <c r="V574" s="58">
        <v>0</v>
      </c>
      <c r="W574" s="58">
        <v>0</v>
      </c>
      <c r="X574" s="58">
        <v>0</v>
      </c>
      <c r="Y574" s="58">
        <v>0</v>
      </c>
      <c r="Z574" s="58">
        <v>127.62</v>
      </c>
      <c r="AA574" s="58">
        <v>5334.8</v>
      </c>
      <c r="AB574" s="58">
        <v>0</v>
      </c>
      <c r="AC574" s="58">
        <v>0</v>
      </c>
      <c r="AD574" s="58">
        <v>0</v>
      </c>
      <c r="AE574" s="58">
        <v>1725.97</v>
      </c>
      <c r="AF574" s="58">
        <v>5765.77</v>
      </c>
      <c r="AG574" s="41">
        <f t="shared" si="77"/>
        <v>18429.129999999997</v>
      </c>
      <c r="AI574" s="41">
        <v>0</v>
      </c>
    </row>
    <row r="575" spans="1:35" x14ac:dyDescent="0.3">
      <c r="A575" s="2" t="s">
        <v>136</v>
      </c>
      <c r="B575" s="3">
        <v>6008718</v>
      </c>
      <c r="C575" s="1">
        <v>145825</v>
      </c>
      <c r="D575" s="18">
        <v>4</v>
      </c>
      <c r="E575" s="59">
        <v>2.5</v>
      </c>
      <c r="F575" s="18">
        <v>3124</v>
      </c>
      <c r="G575" s="18">
        <v>12835</v>
      </c>
      <c r="H575" s="18">
        <v>1218.8399999999999</v>
      </c>
      <c r="I575" s="18">
        <f t="shared" si="71"/>
        <v>17177.84</v>
      </c>
      <c r="J575" s="18">
        <f t="shared" si="72"/>
        <v>4294.46</v>
      </c>
      <c r="K575" s="18">
        <f t="shared" si="73"/>
        <v>10736.15</v>
      </c>
      <c r="L575" s="17">
        <f t="shared" si="74"/>
        <v>1.4668332551623538E-3</v>
      </c>
      <c r="M575" s="16">
        <f t="shared" si="75"/>
        <v>25669.581965341193</v>
      </c>
      <c r="N575" s="18">
        <f t="shared" si="78"/>
        <v>4294.46</v>
      </c>
      <c r="O575" s="16">
        <v>5.9773713028742117</v>
      </c>
      <c r="P575" s="16">
        <f t="shared" si="76"/>
        <v>25669.58</v>
      </c>
      <c r="Q575" s="41"/>
      <c r="R575" s="58">
        <v>4668.3200000000015</v>
      </c>
      <c r="S575" s="58">
        <v>0</v>
      </c>
      <c r="T575" s="58">
        <v>458.17</v>
      </c>
      <c r="U575" s="58">
        <v>0</v>
      </c>
      <c r="V575" s="58">
        <v>507.12</v>
      </c>
      <c r="W575" s="58">
        <v>0</v>
      </c>
      <c r="X575" s="58">
        <v>856.08</v>
      </c>
      <c r="Y575" s="58">
        <v>0</v>
      </c>
      <c r="Z575" s="58">
        <v>8362.34</v>
      </c>
      <c r="AA575" s="58">
        <v>4267.84</v>
      </c>
      <c r="AB575" s="58">
        <v>0</v>
      </c>
      <c r="AC575" s="58">
        <v>0</v>
      </c>
      <c r="AD575" s="58">
        <v>1640.79</v>
      </c>
      <c r="AE575" s="58">
        <v>4363.4799999999996</v>
      </c>
      <c r="AF575" s="58">
        <v>545.44000000000005</v>
      </c>
      <c r="AG575" s="41">
        <f t="shared" si="77"/>
        <v>25669.58</v>
      </c>
      <c r="AI575" s="41">
        <v>-9.9999999983992893E-3</v>
      </c>
    </row>
    <row r="576" spans="1:35" x14ac:dyDescent="0.3">
      <c r="A576" s="2" t="s">
        <v>135</v>
      </c>
      <c r="B576" s="3">
        <v>6011589</v>
      </c>
      <c r="C576" s="1">
        <v>145608</v>
      </c>
      <c r="D576" s="18">
        <v>3</v>
      </c>
      <c r="E576" s="59">
        <v>1.5</v>
      </c>
      <c r="F576" s="18">
        <v>4610</v>
      </c>
      <c r="G576" s="18">
        <v>16269</v>
      </c>
      <c r="H576" s="18">
        <v>4661.16</v>
      </c>
      <c r="I576" s="18">
        <f t="shared" si="71"/>
        <v>25540.16</v>
      </c>
      <c r="J576" s="18">
        <f t="shared" si="72"/>
        <v>6385.04</v>
      </c>
      <c r="K576" s="18">
        <f t="shared" si="73"/>
        <v>9577.56</v>
      </c>
      <c r="L576" s="17">
        <f t="shared" si="74"/>
        <v>1.3085401667555644E-3</v>
      </c>
      <c r="M576" s="16">
        <f t="shared" si="75"/>
        <v>22899.452918222378</v>
      </c>
      <c r="N576" s="18">
        <f t="shared" si="78"/>
        <v>6385.04</v>
      </c>
      <c r="O576" s="16">
        <v>3.586422781724528</v>
      </c>
      <c r="P576" s="16">
        <f t="shared" si="76"/>
        <v>22899.45</v>
      </c>
      <c r="Q576" s="41"/>
      <c r="R576" s="58">
        <v>4133.3500000000004</v>
      </c>
      <c r="S576" s="58">
        <v>1725.46</v>
      </c>
      <c r="T576" s="58">
        <v>784.78</v>
      </c>
      <c r="U576" s="58">
        <v>0</v>
      </c>
      <c r="V576" s="58">
        <v>492.56</v>
      </c>
      <c r="W576" s="58">
        <v>15.06</v>
      </c>
      <c r="X576" s="58">
        <v>1161.3599999999999</v>
      </c>
      <c r="Y576" s="58">
        <v>0</v>
      </c>
      <c r="Z576" s="58">
        <v>2783.96</v>
      </c>
      <c r="AA576" s="58">
        <v>2898.73</v>
      </c>
      <c r="AB576" s="58">
        <v>3181.16</v>
      </c>
      <c r="AC576" s="58">
        <v>0</v>
      </c>
      <c r="AD576" s="58">
        <v>633</v>
      </c>
      <c r="AE576" s="58">
        <v>3524.56</v>
      </c>
      <c r="AF576" s="58">
        <v>1565.47</v>
      </c>
      <c r="AG576" s="41">
        <f t="shared" si="77"/>
        <v>22899.450000000004</v>
      </c>
      <c r="AI576" s="41">
        <v>0</v>
      </c>
    </row>
    <row r="577" spans="1:35" x14ac:dyDescent="0.3">
      <c r="A577" s="57" t="s">
        <v>134</v>
      </c>
      <c r="B577" s="23">
        <v>6016497</v>
      </c>
      <c r="C577" s="22">
        <v>146132</v>
      </c>
      <c r="D577" s="54">
        <v>2</v>
      </c>
      <c r="E577" s="56">
        <v>0.75</v>
      </c>
      <c r="F577" s="54">
        <v>8842</v>
      </c>
      <c r="G577" s="54">
        <v>25611</v>
      </c>
      <c r="H577" s="54">
        <v>12600.84</v>
      </c>
      <c r="I577" s="54">
        <f t="shared" si="71"/>
        <v>47053.84</v>
      </c>
      <c r="J577" s="54">
        <f t="shared" si="72"/>
        <v>11763.46</v>
      </c>
      <c r="K577" s="54">
        <f t="shared" si="73"/>
        <v>8822.5949999999993</v>
      </c>
      <c r="L577" s="55">
        <f t="shared" si="74"/>
        <v>1.2053925981687203E-3</v>
      </c>
      <c r="M577" s="53">
        <f t="shared" si="75"/>
        <v>21094.370467952605</v>
      </c>
      <c r="N577" s="54">
        <f t="shared" si="78"/>
        <v>11763.46</v>
      </c>
      <c r="O577" s="53">
        <v>1.7932113908622638</v>
      </c>
      <c r="P577" s="53">
        <f t="shared" si="76"/>
        <v>21094.37</v>
      </c>
      <c r="Q577" s="41"/>
      <c r="R577" s="52">
        <v>3963.89</v>
      </c>
      <c r="S577" s="52">
        <v>1550.36</v>
      </c>
      <c r="T577" s="52">
        <v>598.75</v>
      </c>
      <c r="U577" s="52">
        <v>0</v>
      </c>
      <c r="V577" s="52">
        <v>796.83</v>
      </c>
      <c r="W577" s="52">
        <v>331.01</v>
      </c>
      <c r="X577" s="52">
        <v>2360.7399999999998</v>
      </c>
      <c r="Y577" s="52">
        <v>11.3</v>
      </c>
      <c r="Z577" s="52">
        <v>2269.7600000000002</v>
      </c>
      <c r="AA577" s="52">
        <v>2126.75</v>
      </c>
      <c r="AB577" s="52">
        <v>3399.93</v>
      </c>
      <c r="AC577" s="52">
        <v>0</v>
      </c>
      <c r="AD577" s="52">
        <v>467.58</v>
      </c>
      <c r="AE577" s="52">
        <v>2862.41</v>
      </c>
      <c r="AF577" s="52">
        <v>355.06</v>
      </c>
      <c r="AG577" s="51">
        <f t="shared" si="77"/>
        <v>21094.370000000003</v>
      </c>
      <c r="AI577" s="41">
        <v>0</v>
      </c>
    </row>
    <row r="578" spans="1:35" x14ac:dyDescent="0.3">
      <c r="A578" s="2" t="s">
        <v>133</v>
      </c>
      <c r="B578" s="3">
        <v>6008759</v>
      </c>
      <c r="C578" s="1">
        <v>145386</v>
      </c>
      <c r="D578" s="18">
        <v>1</v>
      </c>
      <c r="E578" s="59">
        <v>0</v>
      </c>
      <c r="F578" s="18">
        <v>1000</v>
      </c>
      <c r="G578" s="18">
        <v>10323</v>
      </c>
      <c r="H578" s="18">
        <v>0</v>
      </c>
      <c r="I578" s="18">
        <f t="shared" si="71"/>
        <v>11323</v>
      </c>
      <c r="J578" s="18">
        <f t="shared" si="72"/>
        <v>2830.75</v>
      </c>
      <c r="K578" s="18">
        <f t="shared" si="73"/>
        <v>0</v>
      </c>
      <c r="L578" s="17">
        <f t="shared" si="74"/>
        <v>0</v>
      </c>
      <c r="M578" s="16">
        <f t="shared" si="75"/>
        <v>0</v>
      </c>
      <c r="N578" s="18">
        <f t="shared" si="78"/>
        <v>2830.75</v>
      </c>
      <c r="O578" s="16">
        <v>0</v>
      </c>
      <c r="P578" s="16">
        <f t="shared" si="76"/>
        <v>0</v>
      </c>
      <c r="Q578" s="41"/>
      <c r="R578" s="58">
        <v>0</v>
      </c>
      <c r="S578" s="58">
        <v>0</v>
      </c>
      <c r="T578" s="58">
        <v>0</v>
      </c>
      <c r="U578" s="58">
        <v>0</v>
      </c>
      <c r="V578" s="58">
        <v>0</v>
      </c>
      <c r="W578" s="58">
        <v>0</v>
      </c>
      <c r="X578" s="58">
        <v>0</v>
      </c>
      <c r="Y578" s="58">
        <v>0</v>
      </c>
      <c r="Z578" s="58">
        <v>0</v>
      </c>
      <c r="AA578" s="58">
        <v>0</v>
      </c>
      <c r="AB578" s="58">
        <v>0</v>
      </c>
      <c r="AC578" s="58">
        <v>0</v>
      </c>
      <c r="AD578" s="58">
        <v>0</v>
      </c>
      <c r="AE578" s="58">
        <v>0</v>
      </c>
      <c r="AF578" s="58">
        <v>0</v>
      </c>
      <c r="AG578" s="41">
        <f t="shared" si="77"/>
        <v>0</v>
      </c>
      <c r="AI578" s="41">
        <v>0</v>
      </c>
    </row>
    <row r="579" spans="1:35" x14ac:dyDescent="0.3">
      <c r="A579" s="2" t="s">
        <v>132</v>
      </c>
      <c r="B579" s="3">
        <v>6014781</v>
      </c>
      <c r="C579" s="1">
        <v>145914</v>
      </c>
      <c r="D579" s="18">
        <v>5</v>
      </c>
      <c r="E579" s="59">
        <v>3.5</v>
      </c>
      <c r="F579" s="18">
        <v>6945</v>
      </c>
      <c r="G579" s="18">
        <v>41421</v>
      </c>
      <c r="H579" s="18">
        <v>5778</v>
      </c>
      <c r="I579" s="18">
        <f t="shared" si="71"/>
        <v>54144</v>
      </c>
      <c r="J579" s="18">
        <f t="shared" si="72"/>
        <v>13536</v>
      </c>
      <c r="K579" s="18">
        <f t="shared" si="73"/>
        <v>47376</v>
      </c>
      <c r="L579" s="17">
        <f t="shared" si="74"/>
        <v>6.4727758364564276E-3</v>
      </c>
      <c r="M579" s="16">
        <f t="shared" si="75"/>
        <v>113273.57713798748</v>
      </c>
      <c r="N579" s="18">
        <f>58211/4</f>
        <v>14552.75</v>
      </c>
      <c r="O579" s="16">
        <v>8.3683198240239083</v>
      </c>
      <c r="P579" s="16">
        <f t="shared" si="76"/>
        <v>121782.07</v>
      </c>
      <c r="Q579" s="41"/>
      <c r="R579" s="58">
        <v>14529.490000000005</v>
      </c>
      <c r="S579" s="58">
        <v>2832.68</v>
      </c>
      <c r="T579" s="58">
        <v>2772.01</v>
      </c>
      <c r="U579" s="58">
        <v>0</v>
      </c>
      <c r="V579" s="58">
        <v>891.23</v>
      </c>
      <c r="W579" s="58">
        <v>784.53</v>
      </c>
      <c r="X579" s="58">
        <v>4807.6000000000004</v>
      </c>
      <c r="Y579" s="58">
        <v>0</v>
      </c>
      <c r="Z579" s="58">
        <v>17010.7</v>
      </c>
      <c r="AA579" s="58">
        <v>14634.1</v>
      </c>
      <c r="AB579" s="58">
        <v>37584.22</v>
      </c>
      <c r="AC579" s="58">
        <v>0</v>
      </c>
      <c r="AD579" s="58">
        <v>3615.11</v>
      </c>
      <c r="AE579" s="58">
        <v>17249.2</v>
      </c>
      <c r="AF579" s="58">
        <v>5071.2</v>
      </c>
      <c r="AG579" s="41">
        <f t="shared" si="77"/>
        <v>121782.06999999999</v>
      </c>
      <c r="AI579" s="41">
        <v>-9.9999999947613105E-3</v>
      </c>
    </row>
    <row r="580" spans="1:35" x14ac:dyDescent="0.3">
      <c r="A580" s="2" t="s">
        <v>131</v>
      </c>
      <c r="B580" s="3">
        <v>6001895</v>
      </c>
      <c r="C580" s="1">
        <v>146161</v>
      </c>
      <c r="D580" s="18">
        <v>5</v>
      </c>
      <c r="E580" s="59">
        <v>3.5</v>
      </c>
      <c r="F580" s="18">
        <v>2817</v>
      </c>
      <c r="G580" s="18">
        <v>39236</v>
      </c>
      <c r="H580" s="18">
        <v>11973.36</v>
      </c>
      <c r="I580" s="18">
        <f t="shared" si="71"/>
        <v>54026.36</v>
      </c>
      <c r="J580" s="18">
        <f t="shared" si="72"/>
        <v>13506.59</v>
      </c>
      <c r="K580" s="18">
        <f t="shared" si="73"/>
        <v>47273.065000000002</v>
      </c>
      <c r="L580" s="17">
        <f t="shared" si="74"/>
        <v>6.4587122772550255E-3</v>
      </c>
      <c r="M580" s="16">
        <f t="shared" si="75"/>
        <v>113027.46485196294</v>
      </c>
      <c r="N580" s="18">
        <f t="shared" ref="N580:N611" si="79">J580</f>
        <v>13506.59</v>
      </c>
      <c r="O580" s="16">
        <v>8.3683198240239083</v>
      </c>
      <c r="P580" s="16">
        <f t="shared" si="76"/>
        <v>113027.46</v>
      </c>
      <c r="Q580" s="41"/>
      <c r="R580" s="58">
        <v>5893.4000000000096</v>
      </c>
      <c r="S580" s="58">
        <v>3324.9</v>
      </c>
      <c r="T580" s="58">
        <v>3449.67</v>
      </c>
      <c r="U580" s="58">
        <v>0</v>
      </c>
      <c r="V580" s="58">
        <v>5922.26</v>
      </c>
      <c r="W580" s="58">
        <v>1455.08</v>
      </c>
      <c r="X580" s="58">
        <v>10897.31</v>
      </c>
      <c r="Y580" s="58">
        <v>0</v>
      </c>
      <c r="Z580" s="58">
        <v>42410.64</v>
      </c>
      <c r="AA580" s="58">
        <v>8648.66</v>
      </c>
      <c r="AB580" s="58">
        <v>7905.97</v>
      </c>
      <c r="AC580" s="58">
        <v>0</v>
      </c>
      <c r="AD580" s="58">
        <v>7828.56</v>
      </c>
      <c r="AE580" s="58">
        <v>8977.11</v>
      </c>
      <c r="AF580" s="58">
        <v>6313.9</v>
      </c>
      <c r="AG580" s="41">
        <f t="shared" si="77"/>
        <v>113027.46</v>
      </c>
      <c r="AI580" s="41">
        <v>1.0000000009313226E-2</v>
      </c>
    </row>
    <row r="581" spans="1:35" x14ac:dyDescent="0.3">
      <c r="A581" s="2" t="s">
        <v>130</v>
      </c>
      <c r="B581" s="3">
        <v>6016786</v>
      </c>
      <c r="C581" s="1">
        <v>146172</v>
      </c>
      <c r="D581" s="18">
        <v>2</v>
      </c>
      <c r="E581" s="59">
        <v>0.75</v>
      </c>
      <c r="F581" s="18">
        <v>6023</v>
      </c>
      <c r="G581" s="18">
        <v>14586</v>
      </c>
      <c r="H581" s="18">
        <v>3873</v>
      </c>
      <c r="I581" s="18">
        <f t="shared" si="71"/>
        <v>24482</v>
      </c>
      <c r="J581" s="18">
        <f t="shared" si="72"/>
        <v>6120.5</v>
      </c>
      <c r="K581" s="18">
        <f t="shared" si="73"/>
        <v>4590.375</v>
      </c>
      <c r="L581" s="17">
        <f t="shared" si="74"/>
        <v>6.2716287530128491E-4</v>
      </c>
      <c r="M581" s="16">
        <f t="shared" si="75"/>
        <v>10975.350317772485</v>
      </c>
      <c r="N581" s="18">
        <f t="shared" si="79"/>
        <v>6120.5</v>
      </c>
      <c r="O581" s="16">
        <v>1.7932113908622638</v>
      </c>
      <c r="P581" s="16">
        <f t="shared" si="76"/>
        <v>10975.35</v>
      </c>
      <c r="Q581" s="41"/>
      <c r="R581" s="58">
        <v>2700.13</v>
      </c>
      <c r="S581" s="58">
        <v>593.1</v>
      </c>
      <c r="T581" s="58">
        <v>156.46</v>
      </c>
      <c r="U581" s="58">
        <v>0</v>
      </c>
      <c r="V581" s="58">
        <v>0</v>
      </c>
      <c r="W581" s="58">
        <v>87.87</v>
      </c>
      <c r="X581" s="58">
        <v>898.85</v>
      </c>
      <c r="Y581" s="58">
        <v>0</v>
      </c>
      <c r="Z581" s="58">
        <v>334.43</v>
      </c>
      <c r="AA581" s="58">
        <v>3632.15</v>
      </c>
      <c r="AB581" s="58">
        <v>0</v>
      </c>
      <c r="AC581" s="58">
        <v>0</v>
      </c>
      <c r="AD581" s="58">
        <v>96.83</v>
      </c>
      <c r="AE581" s="58">
        <v>1625.1</v>
      </c>
      <c r="AF581" s="58">
        <v>850.43</v>
      </c>
      <c r="AG581" s="41">
        <f t="shared" si="77"/>
        <v>10975.35</v>
      </c>
      <c r="AI581" s="41">
        <v>0</v>
      </c>
    </row>
    <row r="582" spans="1:35" x14ac:dyDescent="0.3">
      <c r="A582" s="57" t="s">
        <v>129</v>
      </c>
      <c r="B582" s="23">
        <v>6016877</v>
      </c>
      <c r="C582" s="22">
        <v>146173</v>
      </c>
      <c r="D582" s="54">
        <v>5</v>
      </c>
      <c r="E582" s="56">
        <v>3.5</v>
      </c>
      <c r="F582" s="54">
        <v>400</v>
      </c>
      <c r="G582" s="54">
        <v>593</v>
      </c>
      <c r="H582" s="54">
        <v>0</v>
      </c>
      <c r="I582" s="54">
        <f t="shared" si="71"/>
        <v>993</v>
      </c>
      <c r="J582" s="54">
        <f t="shared" si="72"/>
        <v>248.25</v>
      </c>
      <c r="K582" s="54">
        <f t="shared" si="73"/>
        <v>868.875</v>
      </c>
      <c r="L582" s="55">
        <f t="shared" si="74"/>
        <v>1.1871059407508186E-4</v>
      </c>
      <c r="M582" s="53">
        <f t="shared" si="75"/>
        <v>2077.4353963139324</v>
      </c>
      <c r="N582" s="54">
        <f t="shared" si="79"/>
        <v>248.25</v>
      </c>
      <c r="O582" s="53">
        <v>8.3683198240239083</v>
      </c>
      <c r="P582" s="53">
        <f t="shared" si="76"/>
        <v>2077.44</v>
      </c>
      <c r="Q582" s="41"/>
      <c r="R582" s="52">
        <v>836.83</v>
      </c>
      <c r="S582" s="52">
        <v>0</v>
      </c>
      <c r="T582" s="52">
        <v>0</v>
      </c>
      <c r="U582" s="52">
        <v>0</v>
      </c>
      <c r="V582" s="52">
        <v>0</v>
      </c>
      <c r="W582" s="52">
        <v>0</v>
      </c>
      <c r="X582" s="52">
        <v>0</v>
      </c>
      <c r="Y582" s="52">
        <v>0</v>
      </c>
      <c r="Z582" s="52">
        <v>0</v>
      </c>
      <c r="AA582" s="52">
        <v>1240.6099999999999</v>
      </c>
      <c r="AB582" s="52">
        <v>0</v>
      </c>
      <c r="AC582" s="52">
        <v>0</v>
      </c>
      <c r="AD582" s="52">
        <v>0</v>
      </c>
      <c r="AE582" s="52">
        <v>0</v>
      </c>
      <c r="AF582" s="52">
        <v>0</v>
      </c>
      <c r="AG582" s="51">
        <f t="shared" si="77"/>
        <v>2077.44</v>
      </c>
      <c r="AI582" s="41">
        <v>0</v>
      </c>
    </row>
    <row r="583" spans="1:35" x14ac:dyDescent="0.3">
      <c r="A583" s="2" t="s">
        <v>128</v>
      </c>
      <c r="B583" s="3">
        <v>6008866</v>
      </c>
      <c r="C583" s="1">
        <v>145387</v>
      </c>
      <c r="D583" s="18">
        <v>3</v>
      </c>
      <c r="E583" s="59">
        <v>1.5</v>
      </c>
      <c r="F583" s="18">
        <v>5735</v>
      </c>
      <c r="G583" s="18">
        <v>15693</v>
      </c>
      <c r="H583" s="18">
        <v>0</v>
      </c>
      <c r="I583" s="18">
        <f t="shared" si="71"/>
        <v>21428</v>
      </c>
      <c r="J583" s="18">
        <f t="shared" si="72"/>
        <v>5357</v>
      </c>
      <c r="K583" s="18">
        <f t="shared" si="73"/>
        <v>8035.5</v>
      </c>
      <c r="L583" s="17">
        <f t="shared" si="74"/>
        <v>1.0978552480970453E-3</v>
      </c>
      <c r="M583" s="16">
        <f t="shared" si="75"/>
        <v>19212.466841698293</v>
      </c>
      <c r="N583" s="18">
        <f t="shared" si="79"/>
        <v>5357</v>
      </c>
      <c r="O583" s="16">
        <v>3.586422781724528</v>
      </c>
      <c r="P583" s="16">
        <f t="shared" si="76"/>
        <v>19212.47</v>
      </c>
      <c r="Q583" s="41"/>
      <c r="R583" s="58">
        <v>5142.0400000000018</v>
      </c>
      <c r="S583" s="58">
        <v>0</v>
      </c>
      <c r="T583" s="58">
        <v>0</v>
      </c>
      <c r="U583" s="58">
        <v>0</v>
      </c>
      <c r="V583" s="58">
        <v>0</v>
      </c>
      <c r="W583" s="58">
        <v>0</v>
      </c>
      <c r="X583" s="58">
        <v>0</v>
      </c>
      <c r="Y583" s="58">
        <v>0</v>
      </c>
      <c r="Z583" s="58">
        <v>7938.55</v>
      </c>
      <c r="AA583" s="58">
        <v>2263.0300000000002</v>
      </c>
      <c r="AB583" s="58">
        <v>31.38</v>
      </c>
      <c r="AC583" s="58">
        <v>0</v>
      </c>
      <c r="AD583" s="58">
        <v>1326.08</v>
      </c>
      <c r="AE583" s="58">
        <v>1682.93</v>
      </c>
      <c r="AF583" s="58">
        <v>828.46</v>
      </c>
      <c r="AG583" s="41">
        <f t="shared" si="77"/>
        <v>19212.47</v>
      </c>
      <c r="AI583" s="41">
        <v>1.0000000002037268E-2</v>
      </c>
    </row>
    <row r="584" spans="1:35" x14ac:dyDescent="0.3">
      <c r="A584" s="2" t="s">
        <v>127</v>
      </c>
      <c r="B584" s="3">
        <v>6008890</v>
      </c>
      <c r="C584" s="1">
        <v>145720</v>
      </c>
      <c r="D584" s="18">
        <v>3</v>
      </c>
      <c r="E584" s="59">
        <v>1.5</v>
      </c>
      <c r="F584" s="18">
        <v>4561</v>
      </c>
      <c r="G584" s="18">
        <v>10879</v>
      </c>
      <c r="H584" s="18">
        <v>37.799999999999997</v>
      </c>
      <c r="I584" s="18">
        <f t="shared" si="71"/>
        <v>15477.8</v>
      </c>
      <c r="J584" s="18">
        <f t="shared" si="72"/>
        <v>3869.45</v>
      </c>
      <c r="K584" s="18">
        <f t="shared" si="73"/>
        <v>5804.1749999999993</v>
      </c>
      <c r="L584" s="17">
        <f t="shared" si="74"/>
        <v>7.9299906472822697E-4</v>
      </c>
      <c r="M584" s="16">
        <f t="shared" si="75"/>
        <v>13877.483632743972</v>
      </c>
      <c r="N584" s="18">
        <f t="shared" si="79"/>
        <v>3869.45</v>
      </c>
      <c r="O584" s="16">
        <v>3.586422781724528</v>
      </c>
      <c r="P584" s="16">
        <f t="shared" si="76"/>
        <v>13877.48</v>
      </c>
      <c r="Q584" s="41"/>
      <c r="R584" s="58">
        <v>4089.42</v>
      </c>
      <c r="S584" s="58">
        <v>0</v>
      </c>
      <c r="T584" s="58">
        <v>0</v>
      </c>
      <c r="U584" s="58">
        <v>0</v>
      </c>
      <c r="V584" s="58">
        <v>0</v>
      </c>
      <c r="W584" s="58">
        <v>0</v>
      </c>
      <c r="X584" s="58">
        <v>0</v>
      </c>
      <c r="Y584" s="58">
        <v>33.89</v>
      </c>
      <c r="Z584" s="58">
        <v>182.01</v>
      </c>
      <c r="AA584" s="58">
        <v>6746.06</v>
      </c>
      <c r="AB584" s="58">
        <v>0</v>
      </c>
      <c r="AC584" s="58">
        <v>0</v>
      </c>
      <c r="AD584" s="58">
        <v>0</v>
      </c>
      <c r="AE584" s="58">
        <v>2473.73</v>
      </c>
      <c r="AF584" s="58">
        <v>352.37</v>
      </c>
      <c r="AG584" s="41">
        <f t="shared" si="77"/>
        <v>13877.480000000001</v>
      </c>
      <c r="AI584" s="41">
        <v>0</v>
      </c>
    </row>
    <row r="585" spans="1:35" x14ac:dyDescent="0.3">
      <c r="A585" s="2" t="s">
        <v>126</v>
      </c>
      <c r="B585" s="3">
        <v>6010664</v>
      </c>
      <c r="C585" s="1">
        <v>145611</v>
      </c>
      <c r="D585" s="18">
        <v>3</v>
      </c>
      <c r="E585" s="59">
        <v>1.5</v>
      </c>
      <c r="F585" s="18">
        <v>3572</v>
      </c>
      <c r="G585" s="18">
        <v>7707</v>
      </c>
      <c r="H585" s="18">
        <v>4316</v>
      </c>
      <c r="I585" s="18">
        <f t="shared" si="71"/>
        <v>15595</v>
      </c>
      <c r="J585" s="18">
        <f t="shared" si="72"/>
        <v>3898.75</v>
      </c>
      <c r="K585" s="18">
        <f t="shared" si="73"/>
        <v>5848.125</v>
      </c>
      <c r="L585" s="17">
        <f t="shared" si="74"/>
        <v>7.9900376115705726E-4</v>
      </c>
      <c r="M585" s="16">
        <f t="shared" si="75"/>
        <v>13982.565820248503</v>
      </c>
      <c r="N585" s="18">
        <f t="shared" si="79"/>
        <v>3898.75</v>
      </c>
      <c r="O585" s="16">
        <v>3.586422781724528</v>
      </c>
      <c r="P585" s="16">
        <f t="shared" si="76"/>
        <v>13982.57</v>
      </c>
      <c r="Q585" s="41"/>
      <c r="R585" s="58">
        <v>3202.6699999999996</v>
      </c>
      <c r="S585" s="58">
        <v>1674.86</v>
      </c>
      <c r="T585" s="58">
        <v>1179.04</v>
      </c>
      <c r="U585" s="58">
        <v>0</v>
      </c>
      <c r="V585" s="58">
        <v>110.28</v>
      </c>
      <c r="W585" s="58">
        <v>164.98</v>
      </c>
      <c r="X585" s="58">
        <v>740.6</v>
      </c>
      <c r="Y585" s="58">
        <v>0</v>
      </c>
      <c r="Z585" s="58">
        <v>1982.4</v>
      </c>
      <c r="AA585" s="58">
        <v>3423.24</v>
      </c>
      <c r="AB585" s="58">
        <v>1.79</v>
      </c>
      <c r="AC585" s="58">
        <v>0</v>
      </c>
      <c r="AD585" s="58">
        <v>367.61</v>
      </c>
      <c r="AE585" s="58">
        <v>832.05</v>
      </c>
      <c r="AF585" s="58">
        <v>303.05</v>
      </c>
      <c r="AG585" s="41">
        <f t="shared" si="77"/>
        <v>13982.57</v>
      </c>
      <c r="AI585" s="41">
        <v>-1.0000000000218279E-2</v>
      </c>
    </row>
    <row r="586" spans="1:35" x14ac:dyDescent="0.3">
      <c r="A586" s="2" t="s">
        <v>125</v>
      </c>
      <c r="B586" s="3">
        <v>6008957</v>
      </c>
      <c r="C586" s="1">
        <v>145637</v>
      </c>
      <c r="D586" s="18">
        <v>5</v>
      </c>
      <c r="E586" s="59">
        <v>3.5</v>
      </c>
      <c r="F586" s="18">
        <v>1295</v>
      </c>
      <c r="G586" s="18">
        <v>1416</v>
      </c>
      <c r="H586" s="18">
        <v>708.12</v>
      </c>
      <c r="I586" s="18">
        <f t="shared" si="71"/>
        <v>3419.12</v>
      </c>
      <c r="J586" s="18">
        <f t="shared" si="72"/>
        <v>854.78</v>
      </c>
      <c r="K586" s="18">
        <f t="shared" si="73"/>
        <v>2991.73</v>
      </c>
      <c r="L586" s="17">
        <f t="shared" si="74"/>
        <v>4.0874699538166558E-4</v>
      </c>
      <c r="M586" s="16">
        <f t="shared" si="75"/>
        <v>7153.0724191791478</v>
      </c>
      <c r="N586" s="18">
        <f t="shared" si="79"/>
        <v>854.78</v>
      </c>
      <c r="O586" s="16">
        <v>8.3683198240239083</v>
      </c>
      <c r="P586" s="16">
        <f t="shared" si="76"/>
        <v>7153.07</v>
      </c>
      <c r="Q586" s="41"/>
      <c r="R586" s="58">
        <v>2709.25</v>
      </c>
      <c r="S586" s="58">
        <v>316.32</v>
      </c>
      <c r="T586" s="58">
        <v>616.83000000000004</v>
      </c>
      <c r="U586" s="58">
        <v>0</v>
      </c>
      <c r="V586" s="58">
        <v>462.18</v>
      </c>
      <c r="W586" s="58">
        <v>0</v>
      </c>
      <c r="X586" s="58">
        <v>86.11</v>
      </c>
      <c r="Y586" s="58">
        <v>0</v>
      </c>
      <c r="Z586" s="58">
        <v>1361.94</v>
      </c>
      <c r="AA586" s="58">
        <v>1071.1400000000001</v>
      </c>
      <c r="AB586" s="58">
        <v>81.59</v>
      </c>
      <c r="AC586" s="58">
        <v>0</v>
      </c>
      <c r="AD586" s="58">
        <v>320.08999999999997</v>
      </c>
      <c r="AE586" s="58">
        <v>127.62</v>
      </c>
      <c r="AF586" s="58">
        <v>0</v>
      </c>
      <c r="AG586" s="41">
        <f t="shared" si="77"/>
        <v>7153.07</v>
      </c>
      <c r="AI586" s="41">
        <v>1.0000000000218279E-2</v>
      </c>
    </row>
    <row r="587" spans="1:35" x14ac:dyDescent="0.3">
      <c r="A587" s="57" t="s">
        <v>124</v>
      </c>
      <c r="B587" s="23">
        <v>6011910</v>
      </c>
      <c r="C587" s="22">
        <v>145878</v>
      </c>
      <c r="D587" s="54">
        <v>4</v>
      </c>
      <c r="E587" s="56">
        <v>2.5</v>
      </c>
      <c r="F587" s="54">
        <v>5193</v>
      </c>
      <c r="G587" s="54">
        <v>15842</v>
      </c>
      <c r="H587" s="54">
        <v>1928</v>
      </c>
      <c r="I587" s="54">
        <f t="shared" si="71"/>
        <v>22963</v>
      </c>
      <c r="J587" s="54">
        <f t="shared" si="72"/>
        <v>5740.75</v>
      </c>
      <c r="K587" s="54">
        <f t="shared" si="73"/>
        <v>14351.875</v>
      </c>
      <c r="L587" s="55">
        <f t="shared" si="74"/>
        <v>1.9608339603985792E-3</v>
      </c>
      <c r="M587" s="53">
        <f t="shared" si="75"/>
        <v>34314.594306975137</v>
      </c>
      <c r="N587" s="54">
        <f t="shared" si="79"/>
        <v>5740.75</v>
      </c>
      <c r="O587" s="53">
        <v>5.9773713028742117</v>
      </c>
      <c r="P587" s="53">
        <f t="shared" si="76"/>
        <v>34314.589999999997</v>
      </c>
      <c r="Q587" s="41"/>
      <c r="R587" s="52">
        <v>7760.1300000000019</v>
      </c>
      <c r="S587" s="52">
        <v>956.38</v>
      </c>
      <c r="T587" s="52">
        <v>702.34</v>
      </c>
      <c r="U587" s="52">
        <v>0</v>
      </c>
      <c r="V587" s="52">
        <v>0</v>
      </c>
      <c r="W587" s="52">
        <v>176.33</v>
      </c>
      <c r="X587" s="52">
        <v>1046.04</v>
      </c>
      <c r="Y587" s="52">
        <v>0</v>
      </c>
      <c r="Z587" s="52">
        <v>7863.23</v>
      </c>
      <c r="AA587" s="52">
        <v>9484.59</v>
      </c>
      <c r="AB587" s="52">
        <v>0</v>
      </c>
      <c r="AC587" s="52">
        <v>0</v>
      </c>
      <c r="AD587" s="52">
        <v>1947.13</v>
      </c>
      <c r="AE587" s="52">
        <v>3819.54</v>
      </c>
      <c r="AF587" s="52">
        <v>558.88</v>
      </c>
      <c r="AG587" s="51">
        <f t="shared" si="77"/>
        <v>34314.589999999997</v>
      </c>
      <c r="AI587" s="41">
        <v>1.0000000002037268E-2</v>
      </c>
    </row>
    <row r="588" spans="1:35" x14ac:dyDescent="0.3">
      <c r="A588" s="2" t="s">
        <v>123</v>
      </c>
      <c r="B588" s="3">
        <v>6009120</v>
      </c>
      <c r="C588" s="1">
        <v>146122</v>
      </c>
      <c r="D588" s="18">
        <v>2</v>
      </c>
      <c r="E588" s="59">
        <v>0.75</v>
      </c>
      <c r="F588" s="18">
        <v>3279</v>
      </c>
      <c r="G588" s="18">
        <v>4113</v>
      </c>
      <c r="H588" s="18">
        <v>0</v>
      </c>
      <c r="I588" s="18">
        <f t="shared" si="71"/>
        <v>7392</v>
      </c>
      <c r="J588" s="18">
        <f t="shared" si="72"/>
        <v>1848</v>
      </c>
      <c r="K588" s="18">
        <f t="shared" si="73"/>
        <v>1386</v>
      </c>
      <c r="L588" s="17">
        <f t="shared" si="74"/>
        <v>1.8936312287505506E-4</v>
      </c>
      <c r="M588" s="16">
        <f t="shared" si="75"/>
        <v>3313.8546503134635</v>
      </c>
      <c r="N588" s="18">
        <f t="shared" si="79"/>
        <v>1848</v>
      </c>
      <c r="O588" s="16">
        <v>1.7932113908622638</v>
      </c>
      <c r="P588" s="16">
        <f t="shared" si="76"/>
        <v>3313.85</v>
      </c>
      <c r="Q588" s="41"/>
      <c r="R588" s="58">
        <v>1469.98</v>
      </c>
      <c r="S588" s="58">
        <v>0</v>
      </c>
      <c r="T588" s="58">
        <v>0</v>
      </c>
      <c r="U588" s="58">
        <v>0</v>
      </c>
      <c r="V588" s="58">
        <v>0</v>
      </c>
      <c r="W588" s="58">
        <v>0</v>
      </c>
      <c r="X588" s="58">
        <v>0</v>
      </c>
      <c r="Y588" s="58">
        <v>0</v>
      </c>
      <c r="Z588" s="58">
        <v>385.99</v>
      </c>
      <c r="AA588" s="58">
        <v>212.94</v>
      </c>
      <c r="AB588" s="58">
        <v>0</v>
      </c>
      <c r="AC588" s="58">
        <v>0</v>
      </c>
      <c r="AD588" s="58">
        <v>89.21</v>
      </c>
      <c r="AE588" s="58">
        <v>1141.83</v>
      </c>
      <c r="AF588" s="58">
        <v>13.9</v>
      </c>
      <c r="AG588" s="41">
        <f t="shared" si="77"/>
        <v>3313.85</v>
      </c>
      <c r="AI588" s="41">
        <v>0</v>
      </c>
    </row>
    <row r="589" spans="1:35" x14ac:dyDescent="0.3">
      <c r="A589" s="2" t="s">
        <v>122</v>
      </c>
      <c r="B589" s="3">
        <v>6010441</v>
      </c>
      <c r="C589" s="1">
        <v>145847</v>
      </c>
      <c r="D589" s="18">
        <v>2</v>
      </c>
      <c r="E589" s="59">
        <v>0.75</v>
      </c>
      <c r="F589" s="18">
        <v>4286</v>
      </c>
      <c r="G589" s="18">
        <v>17497</v>
      </c>
      <c r="H589" s="18">
        <v>25.2</v>
      </c>
      <c r="I589" s="18">
        <f t="shared" si="71"/>
        <v>21808.2</v>
      </c>
      <c r="J589" s="18">
        <f t="shared" si="72"/>
        <v>5452.05</v>
      </c>
      <c r="K589" s="18">
        <f t="shared" si="73"/>
        <v>4089.0375000000004</v>
      </c>
      <c r="L589" s="17">
        <f t="shared" si="74"/>
        <v>5.586673236314632E-4</v>
      </c>
      <c r="M589" s="16">
        <f t="shared" si="75"/>
        <v>9776.6781635506068</v>
      </c>
      <c r="N589" s="18">
        <f t="shared" si="79"/>
        <v>5452.05</v>
      </c>
      <c r="O589" s="16">
        <v>1.7932113908622638</v>
      </c>
      <c r="P589" s="16">
        <f t="shared" si="76"/>
        <v>9776.68</v>
      </c>
      <c r="Q589" s="41"/>
      <c r="R589" s="58">
        <v>1921.43</v>
      </c>
      <c r="S589" s="58">
        <v>11.3</v>
      </c>
      <c r="T589" s="58">
        <v>0</v>
      </c>
      <c r="U589" s="58">
        <v>0</v>
      </c>
      <c r="V589" s="58">
        <v>0</v>
      </c>
      <c r="W589" s="58">
        <v>0</v>
      </c>
      <c r="X589" s="58">
        <v>0</v>
      </c>
      <c r="Y589" s="58">
        <v>0</v>
      </c>
      <c r="Z589" s="58">
        <v>34.07</v>
      </c>
      <c r="AA589" s="58">
        <v>485.06</v>
      </c>
      <c r="AB589" s="58">
        <v>0</v>
      </c>
      <c r="AC589" s="58">
        <v>0</v>
      </c>
      <c r="AD589" s="58">
        <v>22.42</v>
      </c>
      <c r="AE589" s="58">
        <v>5863.35</v>
      </c>
      <c r="AF589" s="58">
        <v>1439.05</v>
      </c>
      <c r="AG589" s="41">
        <f t="shared" si="77"/>
        <v>9776.68</v>
      </c>
      <c r="AI589" s="41">
        <v>0</v>
      </c>
    </row>
    <row r="590" spans="1:35" x14ac:dyDescent="0.3">
      <c r="A590" s="2" t="s">
        <v>121</v>
      </c>
      <c r="B590" s="3">
        <v>6009161</v>
      </c>
      <c r="C590" s="1">
        <v>145895</v>
      </c>
      <c r="D590" s="18">
        <v>4</v>
      </c>
      <c r="E590" s="59">
        <v>2.5</v>
      </c>
      <c r="F590" s="18">
        <v>971</v>
      </c>
      <c r="G590" s="18">
        <v>6214</v>
      </c>
      <c r="H590" s="18">
        <v>0</v>
      </c>
      <c r="I590" s="18">
        <f t="shared" si="71"/>
        <v>7185</v>
      </c>
      <c r="J590" s="18">
        <f t="shared" si="72"/>
        <v>1796.25</v>
      </c>
      <c r="K590" s="18">
        <f t="shared" si="73"/>
        <v>4490.625</v>
      </c>
      <c r="L590" s="17">
        <f t="shared" si="74"/>
        <v>6.1353446873073164E-4</v>
      </c>
      <c r="M590" s="16">
        <f t="shared" si="75"/>
        <v>10736.853202787803</v>
      </c>
      <c r="N590" s="18">
        <f t="shared" si="79"/>
        <v>1796.25</v>
      </c>
      <c r="O590" s="16">
        <v>5.9773713028742117</v>
      </c>
      <c r="P590" s="16">
        <f t="shared" si="76"/>
        <v>10736.85</v>
      </c>
      <c r="Q590" s="41"/>
      <c r="R590" s="58">
        <v>1451.01</v>
      </c>
      <c r="S590" s="58">
        <v>0</v>
      </c>
      <c r="T590" s="58">
        <v>0</v>
      </c>
      <c r="U590" s="58">
        <v>0</v>
      </c>
      <c r="V590" s="58">
        <v>0</v>
      </c>
      <c r="W590" s="58">
        <v>0</v>
      </c>
      <c r="X590" s="58">
        <v>0</v>
      </c>
      <c r="Y590" s="58">
        <v>0</v>
      </c>
      <c r="Z590" s="58">
        <v>0</v>
      </c>
      <c r="AA590" s="58">
        <v>0</v>
      </c>
      <c r="AB590" s="58">
        <v>0</v>
      </c>
      <c r="AC590" s="58">
        <v>0</v>
      </c>
      <c r="AD590" s="58">
        <v>0</v>
      </c>
      <c r="AE590" s="58">
        <v>9285.84</v>
      </c>
      <c r="AF590" s="58">
        <v>0</v>
      </c>
      <c r="AG590" s="41">
        <f t="shared" si="77"/>
        <v>10736.85</v>
      </c>
      <c r="AI590" s="41">
        <v>0</v>
      </c>
    </row>
    <row r="591" spans="1:35" x14ac:dyDescent="0.3">
      <c r="A591" s="2" t="s">
        <v>120</v>
      </c>
      <c r="B591" s="3">
        <v>6008494</v>
      </c>
      <c r="C591" s="1">
        <v>146144</v>
      </c>
      <c r="D591" s="18">
        <v>2</v>
      </c>
      <c r="E591" s="59">
        <v>0.75</v>
      </c>
      <c r="F591" s="18">
        <v>2596</v>
      </c>
      <c r="G591" s="18">
        <v>8812</v>
      </c>
      <c r="H591" s="18">
        <v>0</v>
      </c>
      <c r="I591" s="18">
        <f t="shared" si="71"/>
        <v>11408</v>
      </c>
      <c r="J591" s="18">
        <f t="shared" si="72"/>
        <v>2852</v>
      </c>
      <c r="K591" s="18">
        <f t="shared" si="73"/>
        <v>2139</v>
      </c>
      <c r="L591" s="17">
        <f t="shared" si="74"/>
        <v>2.9224222209938149E-4</v>
      </c>
      <c r="M591" s="16">
        <f t="shared" si="75"/>
        <v>5114.2388867391765</v>
      </c>
      <c r="N591" s="18">
        <f t="shared" si="79"/>
        <v>2852</v>
      </c>
      <c r="O591" s="16">
        <v>1.7932113908622638</v>
      </c>
      <c r="P591" s="16">
        <f t="shared" si="76"/>
        <v>5114.24</v>
      </c>
      <c r="Q591" s="41"/>
      <c r="R591" s="58">
        <v>1163.79</v>
      </c>
      <c r="S591" s="58">
        <v>0</v>
      </c>
      <c r="T591" s="58">
        <v>0</v>
      </c>
      <c r="U591" s="58">
        <v>0</v>
      </c>
      <c r="V591" s="58">
        <v>0</v>
      </c>
      <c r="W591" s="58">
        <v>0</v>
      </c>
      <c r="X591" s="58">
        <v>0</v>
      </c>
      <c r="Y591" s="58">
        <v>0</v>
      </c>
      <c r="Z591" s="58">
        <v>650.04</v>
      </c>
      <c r="AA591" s="58">
        <v>697.56</v>
      </c>
      <c r="AB591" s="58">
        <v>0</v>
      </c>
      <c r="AC591" s="58">
        <v>0</v>
      </c>
      <c r="AD591" s="58">
        <v>87.42</v>
      </c>
      <c r="AE591" s="58">
        <v>2199.8200000000002</v>
      </c>
      <c r="AF591" s="58">
        <v>315.61</v>
      </c>
      <c r="AG591" s="41">
        <f t="shared" si="77"/>
        <v>5114.24</v>
      </c>
      <c r="AI591" s="41">
        <v>0</v>
      </c>
    </row>
    <row r="592" spans="1:35" x14ac:dyDescent="0.3">
      <c r="A592" s="57" t="s">
        <v>119</v>
      </c>
      <c r="B592" s="23">
        <v>6009211</v>
      </c>
      <c r="C592" s="22">
        <v>145370</v>
      </c>
      <c r="D592" s="54">
        <v>3</v>
      </c>
      <c r="E592" s="56">
        <v>1.5</v>
      </c>
      <c r="F592" s="54">
        <v>3845</v>
      </c>
      <c r="G592" s="54">
        <v>13317</v>
      </c>
      <c r="H592" s="54">
        <v>0</v>
      </c>
      <c r="I592" s="54">
        <f t="shared" si="71"/>
        <v>17162</v>
      </c>
      <c r="J592" s="54">
        <f t="shared" si="72"/>
        <v>4290.5</v>
      </c>
      <c r="K592" s="54">
        <f t="shared" si="73"/>
        <v>6435.75</v>
      </c>
      <c r="L592" s="55">
        <f t="shared" si="74"/>
        <v>8.7928839685651921E-4</v>
      </c>
      <c r="M592" s="53">
        <f t="shared" si="75"/>
        <v>15387.546944989086</v>
      </c>
      <c r="N592" s="54">
        <f t="shared" si="79"/>
        <v>4290.5</v>
      </c>
      <c r="O592" s="53">
        <v>3.586422781724528</v>
      </c>
      <c r="P592" s="53">
        <f t="shared" si="76"/>
        <v>15387.55</v>
      </c>
      <c r="Q592" s="41"/>
      <c r="R592" s="52">
        <v>3447.45</v>
      </c>
      <c r="S592" s="52">
        <v>0</v>
      </c>
      <c r="T592" s="52">
        <v>0</v>
      </c>
      <c r="U592" s="52">
        <v>0</v>
      </c>
      <c r="V592" s="52">
        <v>0</v>
      </c>
      <c r="W592" s="52">
        <v>0</v>
      </c>
      <c r="X592" s="52">
        <v>0</v>
      </c>
      <c r="Y592" s="52">
        <v>0</v>
      </c>
      <c r="Z592" s="52">
        <v>5943.6</v>
      </c>
      <c r="AA592" s="52">
        <v>1469.54</v>
      </c>
      <c r="AB592" s="52">
        <v>0</v>
      </c>
      <c r="AC592" s="52">
        <v>0</v>
      </c>
      <c r="AD592" s="52">
        <v>1225.6600000000001</v>
      </c>
      <c r="AE592" s="52">
        <v>3084.32</v>
      </c>
      <c r="AF592" s="52">
        <v>216.98</v>
      </c>
      <c r="AG592" s="51">
        <f t="shared" si="77"/>
        <v>15387.55</v>
      </c>
      <c r="AI592" s="41">
        <v>0</v>
      </c>
    </row>
    <row r="593" spans="1:35" x14ac:dyDescent="0.3">
      <c r="A593" s="2" t="s">
        <v>118</v>
      </c>
      <c r="B593" s="3">
        <v>6009245</v>
      </c>
      <c r="C593" s="1">
        <v>146068</v>
      </c>
      <c r="D593" s="18">
        <v>1</v>
      </c>
      <c r="E593" s="59">
        <v>0</v>
      </c>
      <c r="F593" s="18">
        <v>3586</v>
      </c>
      <c r="G593" s="18">
        <v>10720</v>
      </c>
      <c r="H593" s="18">
        <v>306.60000000000002</v>
      </c>
      <c r="I593" s="18">
        <f t="shared" si="71"/>
        <v>14612.6</v>
      </c>
      <c r="J593" s="18">
        <f t="shared" si="72"/>
        <v>3653.15</v>
      </c>
      <c r="K593" s="18">
        <f t="shared" si="73"/>
        <v>0</v>
      </c>
      <c r="L593" s="17">
        <f t="shared" si="74"/>
        <v>0</v>
      </c>
      <c r="M593" s="16">
        <f t="shared" si="75"/>
        <v>0</v>
      </c>
      <c r="N593" s="18">
        <f t="shared" si="79"/>
        <v>3653.15</v>
      </c>
      <c r="O593" s="16">
        <v>0</v>
      </c>
      <c r="P593" s="16">
        <f t="shared" si="76"/>
        <v>0</v>
      </c>
      <c r="Q593" s="41"/>
      <c r="R593" s="58">
        <v>0</v>
      </c>
      <c r="S593" s="58">
        <v>0</v>
      </c>
      <c r="T593" s="58">
        <v>0</v>
      </c>
      <c r="U593" s="58">
        <v>0</v>
      </c>
      <c r="V593" s="58">
        <v>0</v>
      </c>
      <c r="W593" s="58">
        <v>0</v>
      </c>
      <c r="X593" s="58">
        <v>0</v>
      </c>
      <c r="Y593" s="58">
        <v>0</v>
      </c>
      <c r="Z593" s="58">
        <v>0</v>
      </c>
      <c r="AA593" s="58">
        <v>0</v>
      </c>
      <c r="AB593" s="58">
        <v>0</v>
      </c>
      <c r="AC593" s="58">
        <v>0</v>
      </c>
      <c r="AD593" s="58">
        <v>0</v>
      </c>
      <c r="AE593" s="58">
        <v>0</v>
      </c>
      <c r="AF593" s="58">
        <v>0</v>
      </c>
      <c r="AG593" s="41">
        <f t="shared" si="77"/>
        <v>0</v>
      </c>
      <c r="AI593" s="41">
        <v>0</v>
      </c>
    </row>
    <row r="594" spans="1:35" x14ac:dyDescent="0.3">
      <c r="A594" s="2" t="s">
        <v>117</v>
      </c>
      <c r="B594" s="3">
        <v>6009252</v>
      </c>
      <c r="C594" s="1">
        <v>145892</v>
      </c>
      <c r="D594" s="18">
        <v>3</v>
      </c>
      <c r="E594" s="59">
        <v>1.5</v>
      </c>
      <c r="F594" s="18">
        <v>5469</v>
      </c>
      <c r="G594" s="18">
        <v>13113</v>
      </c>
      <c r="H594" s="18">
        <v>6898.92</v>
      </c>
      <c r="I594" s="18">
        <f t="shared" ref="I594:I657" si="80">SUM(F594:H594)</f>
        <v>25480.92</v>
      </c>
      <c r="J594" s="18">
        <f t="shared" ref="J594:J657" si="81">I594/4</f>
        <v>6370.23</v>
      </c>
      <c r="K594" s="18">
        <f t="shared" ref="K594:K657" si="82">J594*E594</f>
        <v>9555.3449999999993</v>
      </c>
      <c r="L594" s="17">
        <f t="shared" ref="L594:L657" si="83">K594/$K$674</f>
        <v>1.3055050283900019E-3</v>
      </c>
      <c r="M594" s="16">
        <f t="shared" ref="M594:M657" si="84">$M$15*L594</f>
        <v>22846.337996825034</v>
      </c>
      <c r="N594" s="18">
        <f t="shared" si="79"/>
        <v>6370.23</v>
      </c>
      <c r="O594" s="16">
        <v>3.586422781724528</v>
      </c>
      <c r="P594" s="16">
        <f t="shared" ref="P594:P657" si="85">ROUND(N594*O594,2)</f>
        <v>22846.34</v>
      </c>
      <c r="Q594" s="41"/>
      <c r="R594" s="58">
        <v>4903.5300000000016</v>
      </c>
      <c r="S594" s="58">
        <v>3365.07</v>
      </c>
      <c r="T594" s="58">
        <v>621.35</v>
      </c>
      <c r="U594" s="58">
        <v>0</v>
      </c>
      <c r="V594" s="58">
        <v>46.7</v>
      </c>
      <c r="W594" s="58">
        <v>244.77</v>
      </c>
      <c r="X594" s="58">
        <v>1907.73</v>
      </c>
      <c r="Y594" s="58">
        <v>0</v>
      </c>
      <c r="Z594" s="58">
        <v>5264.87</v>
      </c>
      <c r="AA594" s="58">
        <v>2342.83</v>
      </c>
      <c r="AB594" s="58">
        <v>0</v>
      </c>
      <c r="AC594" s="58">
        <v>0</v>
      </c>
      <c r="AD594" s="58">
        <v>1029.3</v>
      </c>
      <c r="AE594" s="58">
        <v>3120.19</v>
      </c>
      <c r="AF594" s="58">
        <v>0</v>
      </c>
      <c r="AG594" s="41">
        <f t="shared" ref="AG594:AG657" si="86">SUM(R594:AF594)</f>
        <v>22846.340000000004</v>
      </c>
      <c r="AI594" s="41">
        <v>-9.9999999983992893E-3</v>
      </c>
    </row>
    <row r="595" spans="1:35" x14ac:dyDescent="0.3">
      <c r="A595" s="2" t="s">
        <v>116</v>
      </c>
      <c r="B595" s="3">
        <v>6009294</v>
      </c>
      <c r="C595" s="1">
        <v>145783</v>
      </c>
      <c r="D595" s="18">
        <v>4</v>
      </c>
      <c r="E595" s="59">
        <v>2.5</v>
      </c>
      <c r="F595" s="18">
        <v>4399</v>
      </c>
      <c r="G595" s="18">
        <v>9119</v>
      </c>
      <c r="H595" s="18">
        <v>255.36</v>
      </c>
      <c r="I595" s="18">
        <f t="shared" si="80"/>
        <v>13773.36</v>
      </c>
      <c r="J595" s="18">
        <f t="shared" si="81"/>
        <v>3443.34</v>
      </c>
      <c r="K595" s="18">
        <f t="shared" si="82"/>
        <v>8608.35</v>
      </c>
      <c r="L595" s="17">
        <f t="shared" si="83"/>
        <v>1.1761212401165081E-3</v>
      </c>
      <c r="M595" s="16">
        <f t="shared" si="84"/>
        <v>20582.12170203889</v>
      </c>
      <c r="N595" s="18">
        <f t="shared" si="79"/>
        <v>3443.34</v>
      </c>
      <c r="O595" s="16">
        <v>5.9773713028742117</v>
      </c>
      <c r="P595" s="16">
        <f t="shared" si="85"/>
        <v>20582.12</v>
      </c>
      <c r="Q595" s="41"/>
      <c r="R595" s="58">
        <v>6573.5999999999976</v>
      </c>
      <c r="S595" s="58">
        <v>0</v>
      </c>
      <c r="T595" s="58">
        <v>0</v>
      </c>
      <c r="U595" s="58">
        <v>0</v>
      </c>
      <c r="V595" s="58">
        <v>0</v>
      </c>
      <c r="W595" s="58">
        <v>0</v>
      </c>
      <c r="X595" s="58">
        <v>0</v>
      </c>
      <c r="Y595" s="58">
        <v>381.6</v>
      </c>
      <c r="Z595" s="58">
        <v>1261.23</v>
      </c>
      <c r="AA595" s="58">
        <v>4042.2</v>
      </c>
      <c r="AB595" s="58">
        <v>0</v>
      </c>
      <c r="AC595" s="58">
        <v>0</v>
      </c>
      <c r="AD595" s="58">
        <v>121.04</v>
      </c>
      <c r="AE595" s="58">
        <v>2356.58</v>
      </c>
      <c r="AF595" s="58">
        <v>5845.87</v>
      </c>
      <c r="AG595" s="41">
        <f t="shared" si="86"/>
        <v>20582.12</v>
      </c>
      <c r="AI595" s="41">
        <v>-1.0000000002037268E-2</v>
      </c>
    </row>
    <row r="596" spans="1:35" x14ac:dyDescent="0.3">
      <c r="A596" s="2" t="s">
        <v>115</v>
      </c>
      <c r="B596" s="3">
        <v>6009302</v>
      </c>
      <c r="C596" s="1">
        <v>145800</v>
      </c>
      <c r="D596" s="18">
        <v>3</v>
      </c>
      <c r="E596" s="59">
        <v>1.5</v>
      </c>
      <c r="F596" s="18">
        <v>2836</v>
      </c>
      <c r="G596" s="18">
        <v>19472</v>
      </c>
      <c r="H596" s="18">
        <v>25.2</v>
      </c>
      <c r="I596" s="18">
        <f t="shared" si="80"/>
        <v>22333.200000000001</v>
      </c>
      <c r="J596" s="18">
        <f t="shared" si="81"/>
        <v>5583.3</v>
      </c>
      <c r="K596" s="18">
        <f t="shared" si="82"/>
        <v>8374.9500000000007</v>
      </c>
      <c r="L596" s="17">
        <f t="shared" si="83"/>
        <v>1.1442328181258603E-3</v>
      </c>
      <c r="M596" s="16">
        <f t="shared" si="84"/>
        <v>20024.074317202554</v>
      </c>
      <c r="N596" s="18">
        <f t="shared" si="79"/>
        <v>5583.3</v>
      </c>
      <c r="O596" s="16">
        <v>3.586422781724528</v>
      </c>
      <c r="P596" s="16">
        <f t="shared" si="85"/>
        <v>20024.07</v>
      </c>
      <c r="Q596" s="41"/>
      <c r="R596" s="58">
        <v>2542.7799999999984</v>
      </c>
      <c r="S596" s="58">
        <v>0</v>
      </c>
      <c r="T596" s="58">
        <v>0</v>
      </c>
      <c r="U596" s="58">
        <v>0</v>
      </c>
      <c r="V596" s="58">
        <v>0</v>
      </c>
      <c r="W596" s="58">
        <v>0</v>
      </c>
      <c r="X596" s="58">
        <v>0</v>
      </c>
      <c r="Y596" s="58">
        <v>22.59</v>
      </c>
      <c r="Z596" s="58">
        <v>137.18</v>
      </c>
      <c r="AA596" s="58">
        <v>5394.88</v>
      </c>
      <c r="AB596" s="58">
        <v>0</v>
      </c>
      <c r="AC596" s="58">
        <v>0</v>
      </c>
      <c r="AD596" s="58">
        <v>27.79</v>
      </c>
      <c r="AE596" s="58">
        <v>4756.49</v>
      </c>
      <c r="AF596" s="58">
        <v>7142.36</v>
      </c>
      <c r="AG596" s="41">
        <f t="shared" si="86"/>
        <v>20024.07</v>
      </c>
      <c r="AI596" s="41">
        <v>9.9999999983992893E-3</v>
      </c>
    </row>
    <row r="597" spans="1:35" x14ac:dyDescent="0.3">
      <c r="A597" s="57" t="s">
        <v>114</v>
      </c>
      <c r="B597" s="23">
        <v>6009328</v>
      </c>
      <c r="C597" s="22">
        <v>146016</v>
      </c>
      <c r="D597" s="54">
        <v>1</v>
      </c>
      <c r="E597" s="56">
        <v>0</v>
      </c>
      <c r="F597" s="54">
        <v>4128</v>
      </c>
      <c r="G597" s="54">
        <v>20128</v>
      </c>
      <c r="H597" s="54">
        <v>178.08</v>
      </c>
      <c r="I597" s="54">
        <f t="shared" si="80"/>
        <v>24434.080000000002</v>
      </c>
      <c r="J597" s="54">
        <f t="shared" si="81"/>
        <v>6108.52</v>
      </c>
      <c r="K597" s="54">
        <f t="shared" si="82"/>
        <v>0</v>
      </c>
      <c r="L597" s="55">
        <f t="shared" si="83"/>
        <v>0</v>
      </c>
      <c r="M597" s="53">
        <f t="shared" si="84"/>
        <v>0</v>
      </c>
      <c r="N597" s="54">
        <f t="shared" si="79"/>
        <v>6108.52</v>
      </c>
      <c r="O597" s="53">
        <v>0</v>
      </c>
      <c r="P597" s="53">
        <f t="shared" si="85"/>
        <v>0</v>
      </c>
      <c r="Q597" s="41"/>
      <c r="R597" s="52">
        <v>0</v>
      </c>
      <c r="S597" s="52">
        <v>0</v>
      </c>
      <c r="T597" s="52">
        <v>0</v>
      </c>
      <c r="U597" s="52">
        <v>0</v>
      </c>
      <c r="V597" s="52">
        <v>0</v>
      </c>
      <c r="W597" s="52">
        <v>0</v>
      </c>
      <c r="X597" s="52">
        <v>0</v>
      </c>
      <c r="Y597" s="52">
        <v>0</v>
      </c>
      <c r="Z597" s="52">
        <v>0</v>
      </c>
      <c r="AA597" s="52">
        <v>0</v>
      </c>
      <c r="AB597" s="52">
        <v>0</v>
      </c>
      <c r="AC597" s="52">
        <v>0</v>
      </c>
      <c r="AD597" s="52">
        <v>0</v>
      </c>
      <c r="AE597" s="52">
        <v>0</v>
      </c>
      <c r="AF597" s="52">
        <v>0</v>
      </c>
      <c r="AG597" s="51">
        <f t="shared" si="86"/>
        <v>0</v>
      </c>
      <c r="AI597" s="41">
        <v>0</v>
      </c>
    </row>
    <row r="598" spans="1:35" x14ac:dyDescent="0.3">
      <c r="A598" s="2" t="s">
        <v>113</v>
      </c>
      <c r="B598" s="3">
        <v>6009831</v>
      </c>
      <c r="C598" s="1">
        <v>145981</v>
      </c>
      <c r="D598" s="18">
        <v>3</v>
      </c>
      <c r="E598" s="59">
        <v>1.5</v>
      </c>
      <c r="F598" s="18">
        <v>2161</v>
      </c>
      <c r="G598" s="18">
        <v>10419</v>
      </c>
      <c r="H598" s="18">
        <v>0</v>
      </c>
      <c r="I598" s="18">
        <f t="shared" si="80"/>
        <v>12580</v>
      </c>
      <c r="J598" s="18">
        <f t="shared" si="81"/>
        <v>3145</v>
      </c>
      <c r="K598" s="18">
        <f t="shared" si="82"/>
        <v>4717.5</v>
      </c>
      <c r="L598" s="17">
        <f t="shared" si="83"/>
        <v>6.4453140848706508E-4</v>
      </c>
      <c r="M598" s="16">
        <f t="shared" si="84"/>
        <v>11279.299648523638</v>
      </c>
      <c r="N598" s="18">
        <f t="shared" si="79"/>
        <v>3145</v>
      </c>
      <c r="O598" s="16">
        <v>3.586422781724528</v>
      </c>
      <c r="P598" s="16">
        <f t="shared" si="85"/>
        <v>11279.3</v>
      </c>
      <c r="Q598" s="41"/>
      <c r="R598" s="58">
        <v>1937.5699999999983</v>
      </c>
      <c r="S598" s="58">
        <v>0</v>
      </c>
      <c r="T598" s="58">
        <v>0</v>
      </c>
      <c r="U598" s="58">
        <v>0</v>
      </c>
      <c r="V598" s="58">
        <v>0</v>
      </c>
      <c r="W598" s="58">
        <v>0</v>
      </c>
      <c r="X598" s="58">
        <v>0</v>
      </c>
      <c r="Y598" s="58">
        <v>0</v>
      </c>
      <c r="Z598" s="58">
        <v>1217.5899999999999</v>
      </c>
      <c r="AA598" s="58">
        <v>1167.3800000000001</v>
      </c>
      <c r="AB598" s="58">
        <v>0</v>
      </c>
      <c r="AC598" s="58">
        <v>0</v>
      </c>
      <c r="AD598" s="58">
        <v>242.08</v>
      </c>
      <c r="AE598" s="58">
        <v>3131.84</v>
      </c>
      <c r="AF598" s="58">
        <v>3582.84</v>
      </c>
      <c r="AG598" s="41">
        <f t="shared" si="86"/>
        <v>11279.3</v>
      </c>
      <c r="AI598" s="41">
        <v>9.9999999983992893E-3</v>
      </c>
    </row>
    <row r="599" spans="1:35" x14ac:dyDescent="0.3">
      <c r="A599" s="2" t="s">
        <v>112</v>
      </c>
      <c r="B599" s="3">
        <v>6014831</v>
      </c>
      <c r="C599" s="1">
        <v>145983</v>
      </c>
      <c r="D599" s="18">
        <v>5</v>
      </c>
      <c r="E599" s="59">
        <v>3.5</v>
      </c>
      <c r="F599" s="18">
        <v>11931</v>
      </c>
      <c r="G599" s="18">
        <v>26332</v>
      </c>
      <c r="H599" s="18">
        <v>4756.08</v>
      </c>
      <c r="I599" s="18">
        <f t="shared" si="80"/>
        <v>43019.08</v>
      </c>
      <c r="J599" s="18">
        <f t="shared" si="81"/>
        <v>10754.77</v>
      </c>
      <c r="K599" s="18">
        <f t="shared" si="82"/>
        <v>37641.695</v>
      </c>
      <c r="L599" s="17">
        <f t="shared" si="83"/>
        <v>5.1428202853609998E-3</v>
      </c>
      <c r="M599" s="16">
        <f t="shared" si="84"/>
        <v>89999.354993817498</v>
      </c>
      <c r="N599" s="18">
        <f t="shared" si="79"/>
        <v>10754.77</v>
      </c>
      <c r="O599" s="16">
        <v>8.3683198240239083</v>
      </c>
      <c r="P599" s="16">
        <f t="shared" si="85"/>
        <v>89999.35</v>
      </c>
      <c r="Q599" s="41"/>
      <c r="R599" s="58">
        <v>24960.620000000017</v>
      </c>
      <c r="S599" s="58">
        <v>2866.23</v>
      </c>
      <c r="T599" s="58">
        <v>977.08</v>
      </c>
      <c r="U599" s="58">
        <v>0</v>
      </c>
      <c r="V599" s="58">
        <v>3983.91</v>
      </c>
      <c r="W599" s="58">
        <v>261.83999999999997</v>
      </c>
      <c r="X599" s="58">
        <v>1861.03</v>
      </c>
      <c r="Y599" s="58">
        <v>0</v>
      </c>
      <c r="Z599" s="58">
        <v>8039.86</v>
      </c>
      <c r="AA599" s="58">
        <v>11539.91</v>
      </c>
      <c r="AB599" s="58">
        <v>13339.1</v>
      </c>
      <c r="AC599" s="58">
        <v>0</v>
      </c>
      <c r="AD599" s="58">
        <v>1474.92</v>
      </c>
      <c r="AE599" s="58">
        <v>15916.54</v>
      </c>
      <c r="AF599" s="58">
        <v>4778.3100000000004</v>
      </c>
      <c r="AG599" s="41">
        <f t="shared" si="86"/>
        <v>89999.35</v>
      </c>
      <c r="AI599" s="41">
        <v>2.0000000018626451E-2</v>
      </c>
    </row>
    <row r="600" spans="1:35" x14ac:dyDescent="0.3">
      <c r="A600" s="2" t="s">
        <v>111</v>
      </c>
      <c r="B600" s="3">
        <v>6014641</v>
      </c>
      <c r="C600" s="1">
        <v>145995</v>
      </c>
      <c r="D600" s="18">
        <v>5</v>
      </c>
      <c r="E600" s="59">
        <v>3.5</v>
      </c>
      <c r="F600" s="18">
        <v>8911</v>
      </c>
      <c r="G600" s="18">
        <v>48489</v>
      </c>
      <c r="H600" s="18">
        <v>2519.16</v>
      </c>
      <c r="I600" s="18">
        <f t="shared" si="80"/>
        <v>59919.16</v>
      </c>
      <c r="J600" s="18">
        <f t="shared" si="81"/>
        <v>14979.79</v>
      </c>
      <c r="K600" s="18">
        <f t="shared" si="82"/>
        <v>52429.264999999999</v>
      </c>
      <c r="L600" s="17">
        <f t="shared" si="83"/>
        <v>7.1631813495265676E-3</v>
      </c>
      <c r="M600" s="16">
        <f t="shared" si="84"/>
        <v>125355.67361671494</v>
      </c>
      <c r="N600" s="18">
        <f t="shared" si="79"/>
        <v>14979.79</v>
      </c>
      <c r="O600" s="16">
        <v>8.3683198240239083</v>
      </c>
      <c r="P600" s="16">
        <f t="shared" si="85"/>
        <v>125355.67</v>
      </c>
      <c r="Q600" s="41"/>
      <c r="R600" s="58">
        <v>18642.52</v>
      </c>
      <c r="S600" s="58">
        <v>2057.85</v>
      </c>
      <c r="T600" s="58">
        <v>172.22</v>
      </c>
      <c r="U600" s="58">
        <v>0</v>
      </c>
      <c r="V600" s="58">
        <v>783.78</v>
      </c>
      <c r="W600" s="58">
        <v>592.23</v>
      </c>
      <c r="X600" s="58">
        <v>1664.21</v>
      </c>
      <c r="Y600" s="58">
        <v>0</v>
      </c>
      <c r="Z600" s="58">
        <v>14349.58</v>
      </c>
      <c r="AA600" s="58">
        <v>18073.48</v>
      </c>
      <c r="AB600" s="58">
        <v>31697.1</v>
      </c>
      <c r="AC600" s="58">
        <v>0</v>
      </c>
      <c r="AD600" s="58">
        <v>2820.12</v>
      </c>
      <c r="AE600" s="58">
        <v>23184.43</v>
      </c>
      <c r="AF600" s="58">
        <v>11318.15</v>
      </c>
      <c r="AG600" s="41">
        <f t="shared" si="86"/>
        <v>125355.66999999998</v>
      </c>
      <c r="AI600" s="41">
        <v>0</v>
      </c>
    </row>
    <row r="601" spans="1:35" x14ac:dyDescent="0.3">
      <c r="A601" s="2" t="s">
        <v>110</v>
      </c>
      <c r="B601" s="3">
        <v>6009401</v>
      </c>
      <c r="C601" s="1">
        <v>146034</v>
      </c>
      <c r="D601" s="18">
        <v>5</v>
      </c>
      <c r="E601" s="59">
        <v>3.5</v>
      </c>
      <c r="F601" s="18">
        <v>1386</v>
      </c>
      <c r="G601" s="18">
        <v>4927</v>
      </c>
      <c r="H601" s="18">
        <v>503.16</v>
      </c>
      <c r="I601" s="18">
        <f t="shared" si="80"/>
        <v>6816.16</v>
      </c>
      <c r="J601" s="18">
        <f t="shared" si="81"/>
        <v>1704.04</v>
      </c>
      <c r="K601" s="18">
        <f t="shared" si="82"/>
        <v>5964.1399999999994</v>
      </c>
      <c r="L601" s="17">
        <f t="shared" si="83"/>
        <v>8.1485438359598175E-4</v>
      </c>
      <c r="M601" s="16">
        <f t="shared" si="84"/>
        <v>14259.95171292968</v>
      </c>
      <c r="N601" s="18">
        <f t="shared" si="79"/>
        <v>1704.04</v>
      </c>
      <c r="O601" s="16">
        <v>8.3683198240239083</v>
      </c>
      <c r="P601" s="16">
        <f t="shared" si="85"/>
        <v>14259.95</v>
      </c>
      <c r="Q601" s="41"/>
      <c r="R601" s="58">
        <v>2899.62</v>
      </c>
      <c r="S601" s="58">
        <v>121.26</v>
      </c>
      <c r="T601" s="58">
        <v>52.72</v>
      </c>
      <c r="U601" s="58">
        <v>0</v>
      </c>
      <c r="V601" s="58">
        <v>878.67</v>
      </c>
      <c r="W601" s="58">
        <v>0</v>
      </c>
      <c r="X601" s="58">
        <v>0</v>
      </c>
      <c r="Y601" s="58">
        <v>0</v>
      </c>
      <c r="Z601" s="58">
        <v>1173.6600000000001</v>
      </c>
      <c r="AA601" s="58">
        <v>7234.41</v>
      </c>
      <c r="AB601" s="58">
        <v>0</v>
      </c>
      <c r="AC601" s="58">
        <v>0</v>
      </c>
      <c r="AD601" s="58">
        <v>449.8</v>
      </c>
      <c r="AE601" s="58">
        <v>1412.15</v>
      </c>
      <c r="AF601" s="58">
        <v>37.659999999999997</v>
      </c>
      <c r="AG601" s="41">
        <f t="shared" si="86"/>
        <v>14259.949999999999</v>
      </c>
      <c r="AI601" s="41">
        <v>0</v>
      </c>
    </row>
    <row r="602" spans="1:35" x14ac:dyDescent="0.3">
      <c r="A602" s="57" t="s">
        <v>109</v>
      </c>
      <c r="B602" s="23">
        <v>6001333</v>
      </c>
      <c r="C602" s="22">
        <v>145625</v>
      </c>
      <c r="D602" s="54">
        <v>5</v>
      </c>
      <c r="E602" s="56">
        <v>3.5</v>
      </c>
      <c r="F602" s="54">
        <v>6709</v>
      </c>
      <c r="G602" s="54">
        <v>70682</v>
      </c>
      <c r="H602" s="54">
        <v>2371.3200000000002</v>
      </c>
      <c r="I602" s="54">
        <f t="shared" si="80"/>
        <v>79762.320000000007</v>
      </c>
      <c r="J602" s="54">
        <f t="shared" si="81"/>
        <v>19940.580000000002</v>
      </c>
      <c r="K602" s="54">
        <f t="shared" si="82"/>
        <v>69792.03</v>
      </c>
      <c r="L602" s="55">
        <f t="shared" si="83"/>
        <v>9.5353800523733968E-3</v>
      </c>
      <c r="M602" s="53">
        <f t="shared" si="84"/>
        <v>166869.15091653445</v>
      </c>
      <c r="N602" s="54">
        <f t="shared" si="79"/>
        <v>19940.580000000002</v>
      </c>
      <c r="O602" s="53">
        <v>8.3683198240239083</v>
      </c>
      <c r="P602" s="53">
        <f t="shared" si="85"/>
        <v>166869.15</v>
      </c>
      <c r="Q602" s="41"/>
      <c r="R602" s="52">
        <v>14035.76</v>
      </c>
      <c r="S602" s="52">
        <v>2043.79</v>
      </c>
      <c r="T602" s="52">
        <v>411.22</v>
      </c>
      <c r="U602" s="52">
        <v>0</v>
      </c>
      <c r="V602" s="52">
        <v>572.9</v>
      </c>
      <c r="W602" s="52">
        <v>485.03</v>
      </c>
      <c r="X602" s="52">
        <v>1407.64</v>
      </c>
      <c r="Y602" s="52">
        <v>40.42</v>
      </c>
      <c r="Z602" s="52">
        <v>18835</v>
      </c>
      <c r="AA602" s="52">
        <v>17935.400000000001</v>
      </c>
      <c r="AB602" s="52">
        <v>61992.51</v>
      </c>
      <c r="AC602" s="52">
        <v>0</v>
      </c>
      <c r="AD602" s="52">
        <v>3460.3</v>
      </c>
      <c r="AE602" s="52">
        <v>38485.9</v>
      </c>
      <c r="AF602" s="52">
        <v>7163.28</v>
      </c>
      <c r="AG602" s="51">
        <f t="shared" si="86"/>
        <v>166869.15</v>
      </c>
      <c r="AI602" s="41">
        <v>0</v>
      </c>
    </row>
    <row r="603" spans="1:35" x14ac:dyDescent="0.3">
      <c r="A603" s="2" t="s">
        <v>108</v>
      </c>
      <c r="B603" s="3">
        <v>6007967</v>
      </c>
      <c r="C603" s="1">
        <v>145803</v>
      </c>
      <c r="D603" s="18">
        <v>4</v>
      </c>
      <c r="E603" s="59">
        <v>2.5</v>
      </c>
      <c r="F603" s="18">
        <v>5264</v>
      </c>
      <c r="G603" s="18">
        <v>13346</v>
      </c>
      <c r="H603" s="18">
        <v>5263.44</v>
      </c>
      <c r="I603" s="18">
        <f t="shared" si="80"/>
        <v>23873.439999999999</v>
      </c>
      <c r="J603" s="18">
        <f t="shared" si="81"/>
        <v>5968.36</v>
      </c>
      <c r="K603" s="18">
        <f t="shared" si="82"/>
        <v>14920.9</v>
      </c>
      <c r="L603" s="17">
        <f t="shared" si="83"/>
        <v>2.0385773593841333E-3</v>
      </c>
      <c r="M603" s="16">
        <f t="shared" si="84"/>
        <v>35675.103789222332</v>
      </c>
      <c r="N603" s="18">
        <f t="shared" si="79"/>
        <v>5968.36</v>
      </c>
      <c r="O603" s="16">
        <v>5.9773713028742117</v>
      </c>
      <c r="P603" s="16">
        <f t="shared" si="85"/>
        <v>35675.1</v>
      </c>
      <c r="Q603" s="41"/>
      <c r="R603" s="58">
        <v>7866.2300000000023</v>
      </c>
      <c r="S603" s="58">
        <v>868.63</v>
      </c>
      <c r="T603" s="58">
        <v>1167.3800000000001</v>
      </c>
      <c r="U603" s="58">
        <v>0</v>
      </c>
      <c r="V603" s="58">
        <v>2487.9</v>
      </c>
      <c r="W603" s="58">
        <v>230.97</v>
      </c>
      <c r="X603" s="58">
        <v>3110.5</v>
      </c>
      <c r="Y603" s="58">
        <v>0</v>
      </c>
      <c r="Z603" s="58">
        <v>3425.03</v>
      </c>
      <c r="AA603" s="58">
        <v>8286.1299999999992</v>
      </c>
      <c r="AB603" s="58">
        <v>4361.99</v>
      </c>
      <c r="AC603" s="58">
        <v>0</v>
      </c>
      <c r="AD603" s="58">
        <v>641.07000000000005</v>
      </c>
      <c r="AE603" s="58">
        <v>1996.44</v>
      </c>
      <c r="AF603" s="58">
        <v>1232.83</v>
      </c>
      <c r="AG603" s="41">
        <f t="shared" si="86"/>
        <v>35675.1</v>
      </c>
      <c r="AI603" s="41">
        <v>1.0000000002037268E-2</v>
      </c>
    </row>
    <row r="604" spans="1:35" x14ac:dyDescent="0.3">
      <c r="A604" s="2" t="s">
        <v>107</v>
      </c>
      <c r="B604" s="3">
        <v>6005706</v>
      </c>
      <c r="C604" s="1">
        <v>145990</v>
      </c>
      <c r="D604" s="18">
        <v>4</v>
      </c>
      <c r="E604" s="59">
        <v>2.5</v>
      </c>
      <c r="F604" s="18">
        <v>1435</v>
      </c>
      <c r="G604" s="18">
        <v>11932</v>
      </c>
      <c r="H604" s="18">
        <v>0</v>
      </c>
      <c r="I604" s="18">
        <f t="shared" si="80"/>
        <v>13367</v>
      </c>
      <c r="J604" s="18">
        <f t="shared" si="81"/>
        <v>3341.75</v>
      </c>
      <c r="K604" s="18">
        <f t="shared" si="82"/>
        <v>8354.375</v>
      </c>
      <c r="L604" s="17">
        <f t="shared" si="83"/>
        <v>1.1414217457931372E-3</v>
      </c>
      <c r="M604" s="16">
        <f t="shared" si="84"/>
        <v>19974.880551379902</v>
      </c>
      <c r="N604" s="18">
        <f t="shared" si="79"/>
        <v>3341.75</v>
      </c>
      <c r="O604" s="16">
        <v>5.9773713028742117</v>
      </c>
      <c r="P604" s="16">
        <f t="shared" si="85"/>
        <v>19974.88</v>
      </c>
      <c r="Q604" s="41"/>
      <c r="R604" s="58">
        <v>2144.3700000000017</v>
      </c>
      <c r="S604" s="58">
        <v>0</v>
      </c>
      <c r="T604" s="58">
        <v>0</v>
      </c>
      <c r="U604" s="58">
        <v>0</v>
      </c>
      <c r="V604" s="58">
        <v>0</v>
      </c>
      <c r="W604" s="58">
        <v>0</v>
      </c>
      <c r="X604" s="58">
        <v>0</v>
      </c>
      <c r="Y604" s="58">
        <v>0</v>
      </c>
      <c r="Z604" s="58">
        <v>7739.2</v>
      </c>
      <c r="AA604" s="58">
        <v>6014.73</v>
      </c>
      <c r="AB604" s="58">
        <v>0</v>
      </c>
      <c r="AC604" s="58">
        <v>0</v>
      </c>
      <c r="AD604" s="58">
        <v>1591.48</v>
      </c>
      <c r="AE604" s="58">
        <v>941.44</v>
      </c>
      <c r="AF604" s="58">
        <v>1543.66</v>
      </c>
      <c r="AG604" s="41">
        <f t="shared" si="86"/>
        <v>19974.88</v>
      </c>
      <c r="AI604" s="41">
        <v>-9.9999999983992893E-3</v>
      </c>
    </row>
    <row r="605" spans="1:35" x14ac:dyDescent="0.3">
      <c r="A605" s="2" t="s">
        <v>106</v>
      </c>
      <c r="B605" s="3">
        <v>6006670</v>
      </c>
      <c r="C605" s="1">
        <v>145312</v>
      </c>
      <c r="D605" s="18">
        <v>5</v>
      </c>
      <c r="E605" s="59">
        <v>3.5</v>
      </c>
      <c r="F605" s="18">
        <v>3060</v>
      </c>
      <c r="G605" s="18">
        <v>16276</v>
      </c>
      <c r="H605" s="18">
        <v>30</v>
      </c>
      <c r="I605" s="18">
        <f t="shared" si="80"/>
        <v>19366</v>
      </c>
      <c r="J605" s="18">
        <f t="shared" si="81"/>
        <v>4841.5</v>
      </c>
      <c r="K605" s="18">
        <f t="shared" si="82"/>
        <v>16945.25</v>
      </c>
      <c r="L605" s="17">
        <f t="shared" si="83"/>
        <v>2.3151554530292402E-3</v>
      </c>
      <c r="M605" s="16">
        <f t="shared" si="84"/>
        <v>40515.2204280117</v>
      </c>
      <c r="N605" s="18">
        <f t="shared" si="79"/>
        <v>4841.5</v>
      </c>
      <c r="O605" s="16">
        <v>8.3683198240239083</v>
      </c>
      <c r="P605" s="16">
        <f t="shared" si="85"/>
        <v>40515.22</v>
      </c>
      <c r="Q605" s="41"/>
      <c r="R605" s="58">
        <v>6401.7700000000023</v>
      </c>
      <c r="S605" s="58">
        <v>62.76</v>
      </c>
      <c r="T605" s="58">
        <v>0</v>
      </c>
      <c r="U605" s="58">
        <v>0</v>
      </c>
      <c r="V605" s="58">
        <v>0</v>
      </c>
      <c r="W605" s="58">
        <v>0</v>
      </c>
      <c r="X605" s="58">
        <v>0</v>
      </c>
      <c r="Y605" s="58">
        <v>0</v>
      </c>
      <c r="Z605" s="58">
        <v>10219.81</v>
      </c>
      <c r="AA605" s="58">
        <v>11941.59</v>
      </c>
      <c r="AB605" s="58">
        <v>0</v>
      </c>
      <c r="AC605" s="58">
        <v>0</v>
      </c>
      <c r="AD605" s="58">
        <v>2175.7600000000002</v>
      </c>
      <c r="AE605" s="58">
        <v>7167.47</v>
      </c>
      <c r="AF605" s="58">
        <v>2546.06</v>
      </c>
      <c r="AG605" s="41">
        <f t="shared" si="86"/>
        <v>40515.22</v>
      </c>
      <c r="AI605" s="41">
        <v>1.0000000002037268E-2</v>
      </c>
    </row>
    <row r="606" spans="1:35" x14ac:dyDescent="0.3">
      <c r="A606" s="2" t="s">
        <v>105</v>
      </c>
      <c r="B606" s="3">
        <v>6001689</v>
      </c>
      <c r="C606" s="1">
        <v>145337</v>
      </c>
      <c r="D606" s="18">
        <v>3</v>
      </c>
      <c r="E606" s="59">
        <v>1.5</v>
      </c>
      <c r="F606" s="18">
        <v>12025</v>
      </c>
      <c r="G606" s="18">
        <v>53872</v>
      </c>
      <c r="H606" s="18">
        <v>3918.6</v>
      </c>
      <c r="I606" s="18">
        <f t="shared" si="80"/>
        <v>69815.600000000006</v>
      </c>
      <c r="J606" s="18">
        <f t="shared" si="81"/>
        <v>17453.900000000001</v>
      </c>
      <c r="K606" s="18">
        <f t="shared" si="82"/>
        <v>26180.850000000002</v>
      </c>
      <c r="L606" s="17">
        <f t="shared" si="83"/>
        <v>3.5769751194252419E-3</v>
      </c>
      <c r="M606" s="16">
        <f t="shared" si="84"/>
        <v>62597.064589941736</v>
      </c>
      <c r="N606" s="18">
        <f t="shared" si="79"/>
        <v>17453.900000000001</v>
      </c>
      <c r="O606" s="16">
        <v>3.586422781724528</v>
      </c>
      <c r="P606" s="16">
        <f t="shared" si="85"/>
        <v>62597.06</v>
      </c>
      <c r="Q606" s="41"/>
      <c r="R606" s="58">
        <v>10781.690000000002</v>
      </c>
      <c r="S606" s="58">
        <v>570.89</v>
      </c>
      <c r="T606" s="58">
        <v>633.4</v>
      </c>
      <c r="U606" s="58">
        <v>0</v>
      </c>
      <c r="V606" s="58">
        <v>737.33</v>
      </c>
      <c r="W606" s="58">
        <v>274.89999999999998</v>
      </c>
      <c r="X606" s="58">
        <v>1296.92</v>
      </c>
      <c r="Y606" s="58">
        <v>0</v>
      </c>
      <c r="Z606" s="58">
        <v>5351.84</v>
      </c>
      <c r="AA606" s="58">
        <v>10552.15</v>
      </c>
      <c r="AB606" s="58">
        <v>17519.669999999998</v>
      </c>
      <c r="AC606" s="58">
        <v>0</v>
      </c>
      <c r="AD606" s="58">
        <v>1261.52</v>
      </c>
      <c r="AE606" s="58">
        <v>9274.49</v>
      </c>
      <c r="AF606" s="58">
        <v>4342.26</v>
      </c>
      <c r="AG606" s="41">
        <f t="shared" si="86"/>
        <v>62597.06</v>
      </c>
      <c r="AI606" s="41">
        <v>1.0000000002037268E-2</v>
      </c>
    </row>
    <row r="607" spans="1:35" x14ac:dyDescent="0.3">
      <c r="A607" s="57" t="s">
        <v>104</v>
      </c>
      <c r="B607" s="23">
        <v>6014195</v>
      </c>
      <c r="C607" s="22">
        <v>145819</v>
      </c>
      <c r="D607" s="54">
        <v>2</v>
      </c>
      <c r="E607" s="56">
        <v>0.75</v>
      </c>
      <c r="F607" s="54">
        <v>6175</v>
      </c>
      <c r="G607" s="54">
        <v>23062</v>
      </c>
      <c r="H607" s="54">
        <v>6714.96</v>
      </c>
      <c r="I607" s="54">
        <f t="shared" si="80"/>
        <v>35951.96</v>
      </c>
      <c r="J607" s="54">
        <f t="shared" si="81"/>
        <v>8987.99</v>
      </c>
      <c r="K607" s="54">
        <f t="shared" si="82"/>
        <v>6740.9925000000003</v>
      </c>
      <c r="L607" s="55">
        <f t="shared" si="83"/>
        <v>9.2099234565463537E-4</v>
      </c>
      <c r="M607" s="53">
        <f t="shared" si="84"/>
        <v>16117.366048956119</v>
      </c>
      <c r="N607" s="54">
        <f t="shared" si="79"/>
        <v>8987.99</v>
      </c>
      <c r="O607" s="53">
        <v>1.7932113908622638</v>
      </c>
      <c r="P607" s="53">
        <f t="shared" si="85"/>
        <v>16117.37</v>
      </c>
      <c r="Q607" s="41"/>
      <c r="R607" s="52">
        <v>2768.27</v>
      </c>
      <c r="S607" s="52">
        <v>171.72</v>
      </c>
      <c r="T607" s="52">
        <v>292.22000000000003</v>
      </c>
      <c r="U607" s="52">
        <v>0</v>
      </c>
      <c r="V607" s="52">
        <v>2379.9499999999998</v>
      </c>
      <c r="W607" s="52">
        <v>34.64</v>
      </c>
      <c r="X607" s="52">
        <v>131.80000000000001</v>
      </c>
      <c r="Y607" s="52">
        <v>0</v>
      </c>
      <c r="Z607" s="52">
        <v>3497.21</v>
      </c>
      <c r="AA607" s="52">
        <v>3326.86</v>
      </c>
      <c r="AB607" s="52">
        <v>315.61</v>
      </c>
      <c r="AC607" s="52">
        <v>0</v>
      </c>
      <c r="AD607" s="52">
        <v>815.91</v>
      </c>
      <c r="AE607" s="52">
        <v>1593.72</v>
      </c>
      <c r="AF607" s="52">
        <v>789.46</v>
      </c>
      <c r="AG607" s="51">
        <f t="shared" si="86"/>
        <v>16117.370000000003</v>
      </c>
      <c r="AI607" s="41">
        <v>0</v>
      </c>
    </row>
    <row r="608" spans="1:35" x14ac:dyDescent="0.3">
      <c r="A608" s="2" t="s">
        <v>103</v>
      </c>
      <c r="B608" s="3">
        <v>6004832</v>
      </c>
      <c r="C608" s="1">
        <v>145661</v>
      </c>
      <c r="D608" s="18">
        <v>5</v>
      </c>
      <c r="E608" s="59">
        <v>3.5</v>
      </c>
      <c r="F608" s="18">
        <v>9667</v>
      </c>
      <c r="G608" s="18">
        <v>53373</v>
      </c>
      <c r="H608" s="18">
        <v>3922.8</v>
      </c>
      <c r="I608" s="18">
        <f t="shared" si="80"/>
        <v>66962.8</v>
      </c>
      <c r="J608" s="18">
        <f t="shared" si="81"/>
        <v>16740.7</v>
      </c>
      <c r="K608" s="18">
        <f t="shared" si="82"/>
        <v>58592.450000000004</v>
      </c>
      <c r="L608" s="17">
        <f t="shared" si="83"/>
        <v>8.0052303816021061E-3</v>
      </c>
      <c r="M608" s="16">
        <f t="shared" si="84"/>
        <v>140091.53167803684</v>
      </c>
      <c r="N608" s="18">
        <f t="shared" si="79"/>
        <v>16740.7</v>
      </c>
      <c r="O608" s="16">
        <v>8.3683198240239083</v>
      </c>
      <c r="P608" s="16">
        <f t="shared" si="85"/>
        <v>140091.53</v>
      </c>
      <c r="Q608" s="41"/>
      <c r="R608" s="58">
        <v>20224.130000000019</v>
      </c>
      <c r="S608" s="58">
        <v>1903.21</v>
      </c>
      <c r="T608" s="58">
        <v>1265.29</v>
      </c>
      <c r="U608" s="58">
        <v>0</v>
      </c>
      <c r="V608" s="58">
        <v>760.93</v>
      </c>
      <c r="W608" s="58">
        <v>161.68</v>
      </c>
      <c r="X608" s="58">
        <v>4115.71</v>
      </c>
      <c r="Y608" s="58">
        <v>0</v>
      </c>
      <c r="Z608" s="58">
        <v>10849.53</v>
      </c>
      <c r="AA608" s="58">
        <v>13148.72</v>
      </c>
      <c r="AB608" s="58">
        <v>50735.03</v>
      </c>
      <c r="AC608" s="58">
        <v>0</v>
      </c>
      <c r="AD608" s="58">
        <v>2407.98</v>
      </c>
      <c r="AE608" s="58">
        <v>30866.55</v>
      </c>
      <c r="AF608" s="58">
        <v>3652.77</v>
      </c>
      <c r="AG608" s="41">
        <f t="shared" si="86"/>
        <v>140091.53</v>
      </c>
      <c r="AI608" s="41">
        <v>-9.9999999802093953E-3</v>
      </c>
    </row>
    <row r="609" spans="1:35" x14ac:dyDescent="0.3">
      <c r="A609" s="2" t="s">
        <v>102</v>
      </c>
      <c r="B609" s="3">
        <v>6002265</v>
      </c>
      <c r="C609" s="1">
        <v>145718</v>
      </c>
      <c r="D609" s="18">
        <v>2</v>
      </c>
      <c r="E609" s="59">
        <v>0.75</v>
      </c>
      <c r="F609" s="18">
        <v>8820</v>
      </c>
      <c r="G609" s="18">
        <v>38025</v>
      </c>
      <c r="H609" s="18">
        <v>2131.92</v>
      </c>
      <c r="I609" s="18">
        <f t="shared" si="80"/>
        <v>48976.92</v>
      </c>
      <c r="J609" s="18">
        <f t="shared" si="81"/>
        <v>12244.23</v>
      </c>
      <c r="K609" s="18">
        <f t="shared" si="82"/>
        <v>9183.1725000000006</v>
      </c>
      <c r="L609" s="17">
        <f t="shared" si="83"/>
        <v>1.2546567261907118E-3</v>
      </c>
      <c r="M609" s="16">
        <f t="shared" si="84"/>
        <v>21956.492708337457</v>
      </c>
      <c r="N609" s="18">
        <f t="shared" si="79"/>
        <v>12244.23</v>
      </c>
      <c r="O609" s="16">
        <v>1.7932113908622638</v>
      </c>
      <c r="P609" s="16">
        <f t="shared" si="85"/>
        <v>21956.49</v>
      </c>
      <c r="Q609" s="41"/>
      <c r="R609" s="58">
        <v>3954.0400000000022</v>
      </c>
      <c r="S609" s="58">
        <v>435.32</v>
      </c>
      <c r="T609" s="58">
        <v>99.04</v>
      </c>
      <c r="U609" s="58">
        <v>0</v>
      </c>
      <c r="V609" s="58">
        <v>303.14</v>
      </c>
      <c r="W609" s="58">
        <v>0</v>
      </c>
      <c r="X609" s="58">
        <v>118.24</v>
      </c>
      <c r="Y609" s="58">
        <v>0</v>
      </c>
      <c r="Z609" s="58">
        <v>2723.44</v>
      </c>
      <c r="AA609" s="58">
        <v>3123.33</v>
      </c>
      <c r="AB609" s="58">
        <v>5590.78</v>
      </c>
      <c r="AC609" s="58">
        <v>0</v>
      </c>
      <c r="AD609" s="58">
        <v>611.92999999999995</v>
      </c>
      <c r="AE609" s="58">
        <v>3571.18</v>
      </c>
      <c r="AF609" s="58">
        <v>1426.05</v>
      </c>
      <c r="AG609" s="41">
        <f t="shared" si="86"/>
        <v>21956.49</v>
      </c>
      <c r="AI609" s="41">
        <v>1.0000000002037268E-2</v>
      </c>
    </row>
    <row r="610" spans="1:35" x14ac:dyDescent="0.3">
      <c r="A610" s="2" t="s">
        <v>101</v>
      </c>
      <c r="B610" s="3">
        <v>6016554</v>
      </c>
      <c r="C610" s="1">
        <v>146143</v>
      </c>
      <c r="D610" s="18">
        <v>5</v>
      </c>
      <c r="E610" s="59">
        <v>3.5</v>
      </c>
      <c r="F610" s="18">
        <v>2824</v>
      </c>
      <c r="G610" s="18">
        <v>5726</v>
      </c>
      <c r="H610" s="18">
        <v>2093.2800000000002</v>
      </c>
      <c r="I610" s="18">
        <f t="shared" si="80"/>
        <v>10643.28</v>
      </c>
      <c r="J610" s="18">
        <f t="shared" si="81"/>
        <v>2660.82</v>
      </c>
      <c r="K610" s="18">
        <f t="shared" si="82"/>
        <v>9312.8700000000008</v>
      </c>
      <c r="L610" s="17">
        <f t="shared" si="83"/>
        <v>1.2723767288091012E-3</v>
      </c>
      <c r="M610" s="16">
        <f t="shared" si="84"/>
        <v>22266.592754159272</v>
      </c>
      <c r="N610" s="18">
        <f t="shared" si="79"/>
        <v>2660.82</v>
      </c>
      <c r="O610" s="16">
        <v>8.3683198240239083</v>
      </c>
      <c r="P610" s="16">
        <f t="shared" si="85"/>
        <v>22266.59</v>
      </c>
      <c r="Q610" s="41"/>
      <c r="R610" s="58">
        <v>5908.0400000000018</v>
      </c>
      <c r="S610" s="58">
        <v>170.46</v>
      </c>
      <c r="T610" s="58">
        <v>871.64</v>
      </c>
      <c r="U610" s="58">
        <v>0</v>
      </c>
      <c r="V610" s="58">
        <v>2491.92</v>
      </c>
      <c r="W610" s="58">
        <v>0</v>
      </c>
      <c r="X610" s="58">
        <v>845.28</v>
      </c>
      <c r="Y610" s="58">
        <v>0</v>
      </c>
      <c r="Z610" s="58">
        <v>1985.38</v>
      </c>
      <c r="AA610" s="58">
        <v>5171.62</v>
      </c>
      <c r="AB610" s="58">
        <v>1368.22</v>
      </c>
      <c r="AC610" s="58">
        <v>0</v>
      </c>
      <c r="AD610" s="58">
        <v>236.41</v>
      </c>
      <c r="AE610" s="58">
        <v>903.78</v>
      </c>
      <c r="AF610" s="58">
        <v>2313.84</v>
      </c>
      <c r="AG610" s="41">
        <f t="shared" si="86"/>
        <v>22266.59</v>
      </c>
      <c r="AI610" s="41">
        <v>1.0000000002037268E-2</v>
      </c>
    </row>
    <row r="611" spans="1:35" x14ac:dyDescent="0.3">
      <c r="A611" s="2" t="s">
        <v>100</v>
      </c>
      <c r="B611" s="3">
        <v>6004733</v>
      </c>
      <c r="C611" s="1">
        <v>145510</v>
      </c>
      <c r="D611" s="18">
        <v>4</v>
      </c>
      <c r="E611" s="59">
        <v>2.5</v>
      </c>
      <c r="F611" s="18">
        <v>10877</v>
      </c>
      <c r="G611" s="18">
        <v>27195</v>
      </c>
      <c r="H611" s="18">
        <v>13584.48</v>
      </c>
      <c r="I611" s="18">
        <f t="shared" si="80"/>
        <v>51656.479999999996</v>
      </c>
      <c r="J611" s="18">
        <f t="shared" si="81"/>
        <v>12914.119999999999</v>
      </c>
      <c r="K611" s="18">
        <f t="shared" si="82"/>
        <v>32285.299999999996</v>
      </c>
      <c r="L611" s="17">
        <f t="shared" si="83"/>
        <v>4.4109994451356519E-3</v>
      </c>
      <c r="M611" s="16">
        <f t="shared" si="84"/>
        <v>77192.490289873909</v>
      </c>
      <c r="N611" s="18">
        <f t="shared" si="79"/>
        <v>12914.119999999999</v>
      </c>
      <c r="O611" s="16">
        <v>5.9773713028742117</v>
      </c>
      <c r="P611" s="16">
        <f t="shared" si="85"/>
        <v>77192.490000000005</v>
      </c>
      <c r="Q611" s="41"/>
      <c r="R611" s="58">
        <v>16253.97</v>
      </c>
      <c r="S611" s="58">
        <v>5051.12</v>
      </c>
      <c r="T611" s="58">
        <v>3408</v>
      </c>
      <c r="U611" s="58">
        <v>0</v>
      </c>
      <c r="V611" s="58">
        <v>4552.78</v>
      </c>
      <c r="W611" s="58">
        <v>369.04</v>
      </c>
      <c r="X611" s="58">
        <v>6918.93</v>
      </c>
      <c r="Y611" s="58">
        <v>0</v>
      </c>
      <c r="Z611" s="58">
        <v>5744.25</v>
      </c>
      <c r="AA611" s="58">
        <v>8410.16</v>
      </c>
      <c r="AB611" s="58">
        <v>14324.77</v>
      </c>
      <c r="AC611" s="58">
        <v>0</v>
      </c>
      <c r="AD611" s="58">
        <v>1152.1400000000001</v>
      </c>
      <c r="AE611" s="58">
        <v>7045.83</v>
      </c>
      <c r="AF611" s="58">
        <v>3961.5</v>
      </c>
      <c r="AG611" s="41">
        <f t="shared" si="86"/>
        <v>77192.490000000005</v>
      </c>
      <c r="AI611" s="41">
        <v>0</v>
      </c>
    </row>
    <row r="612" spans="1:35" x14ac:dyDescent="0.3">
      <c r="A612" s="57" t="s">
        <v>99</v>
      </c>
      <c r="B612" s="23">
        <v>6003958</v>
      </c>
      <c r="C612" s="22">
        <v>145764</v>
      </c>
      <c r="D612" s="54">
        <v>5</v>
      </c>
      <c r="E612" s="56">
        <v>3.5</v>
      </c>
      <c r="F612" s="54">
        <v>10372</v>
      </c>
      <c r="G612" s="54">
        <v>52409</v>
      </c>
      <c r="H612" s="54">
        <v>5193.72</v>
      </c>
      <c r="I612" s="54">
        <f t="shared" si="80"/>
        <v>67974.720000000001</v>
      </c>
      <c r="J612" s="54">
        <f t="shared" si="81"/>
        <v>16993.68</v>
      </c>
      <c r="K612" s="54">
        <f t="shared" si="82"/>
        <v>59477.880000000005</v>
      </c>
      <c r="L612" s="55">
        <f t="shared" si="83"/>
        <v>8.126202812978196E-3</v>
      </c>
      <c r="M612" s="53">
        <f t="shared" si="84"/>
        <v>142208.54922711843</v>
      </c>
      <c r="N612" s="54">
        <f t="shared" ref="N612:N643" si="87">J612</f>
        <v>16993.68</v>
      </c>
      <c r="O612" s="53">
        <v>8.3683198240239083</v>
      </c>
      <c r="P612" s="53">
        <f t="shared" si="85"/>
        <v>142208.54999999999</v>
      </c>
      <c r="Q612" s="41"/>
      <c r="R612" s="52">
        <v>21699.059999999979</v>
      </c>
      <c r="S612" s="52">
        <v>1590.4</v>
      </c>
      <c r="T612" s="52">
        <v>940.18</v>
      </c>
      <c r="U612" s="52">
        <v>0</v>
      </c>
      <c r="V612" s="52">
        <v>3156.2</v>
      </c>
      <c r="W612" s="52">
        <v>179.25</v>
      </c>
      <c r="X612" s="52">
        <v>4999.6499999999996</v>
      </c>
      <c r="Y612" s="52">
        <v>0</v>
      </c>
      <c r="Z612" s="52">
        <v>14608.99</v>
      </c>
      <c r="AA612" s="52">
        <v>15109</v>
      </c>
      <c r="AB612" s="52">
        <v>44119.87</v>
      </c>
      <c r="AC612" s="52">
        <v>0</v>
      </c>
      <c r="AD612" s="52">
        <v>2589.9899999999998</v>
      </c>
      <c r="AE612" s="52">
        <v>24176.080000000002</v>
      </c>
      <c r="AF612" s="52">
        <v>9039.8799999999992</v>
      </c>
      <c r="AG612" s="51">
        <f t="shared" si="86"/>
        <v>142208.54999999999</v>
      </c>
      <c r="AI612" s="41">
        <v>9.9999999802093953E-3</v>
      </c>
    </row>
    <row r="613" spans="1:35" x14ac:dyDescent="0.3">
      <c r="A613" s="2" t="s">
        <v>98</v>
      </c>
      <c r="B613" s="3">
        <v>6002174</v>
      </c>
      <c r="C613" s="1">
        <v>145473</v>
      </c>
      <c r="D613" s="18">
        <v>3</v>
      </c>
      <c r="E613" s="59">
        <v>1.5</v>
      </c>
      <c r="F613" s="18">
        <v>6775</v>
      </c>
      <c r="G613" s="18">
        <v>16404</v>
      </c>
      <c r="H613" s="18">
        <v>5646.48</v>
      </c>
      <c r="I613" s="18">
        <f t="shared" si="80"/>
        <v>28825.48</v>
      </c>
      <c r="J613" s="18">
        <f t="shared" si="81"/>
        <v>7206.37</v>
      </c>
      <c r="K613" s="18">
        <f t="shared" si="82"/>
        <v>10809.555</v>
      </c>
      <c r="L613" s="17">
        <f t="shared" si="83"/>
        <v>1.4768622595163533E-3</v>
      </c>
      <c r="M613" s="16">
        <f t="shared" si="84"/>
        <v>25845.089541536181</v>
      </c>
      <c r="N613" s="18">
        <f t="shared" si="87"/>
        <v>7206.37</v>
      </c>
      <c r="O613" s="16">
        <v>3.586422781724528</v>
      </c>
      <c r="P613" s="16">
        <f t="shared" si="85"/>
        <v>25845.09</v>
      </c>
      <c r="Q613" s="41"/>
      <c r="R613" s="58">
        <v>6074.5</v>
      </c>
      <c r="S613" s="58">
        <v>574.65</v>
      </c>
      <c r="T613" s="58">
        <v>468.46</v>
      </c>
      <c r="U613" s="58">
        <v>0</v>
      </c>
      <c r="V613" s="58">
        <v>1718.69</v>
      </c>
      <c r="W613" s="58">
        <v>310.3</v>
      </c>
      <c r="X613" s="58">
        <v>1990.57</v>
      </c>
      <c r="Y613" s="58">
        <v>0</v>
      </c>
      <c r="Z613" s="58">
        <v>4543.1000000000004</v>
      </c>
      <c r="AA613" s="58">
        <v>3130.05</v>
      </c>
      <c r="AB613" s="58">
        <v>6.28</v>
      </c>
      <c r="AC613" s="58">
        <v>0</v>
      </c>
      <c r="AD613" s="58">
        <v>869.71</v>
      </c>
      <c r="AE613" s="58">
        <v>5740.07</v>
      </c>
      <c r="AF613" s="58">
        <v>418.71</v>
      </c>
      <c r="AG613" s="41">
        <f t="shared" si="86"/>
        <v>25845.089999999997</v>
      </c>
      <c r="AI613" s="41">
        <v>0</v>
      </c>
    </row>
    <row r="614" spans="1:35" x14ac:dyDescent="0.3">
      <c r="A614" s="2" t="s">
        <v>97</v>
      </c>
      <c r="B614" s="3">
        <v>6014823</v>
      </c>
      <c r="C614" s="1">
        <v>145977</v>
      </c>
      <c r="D614" s="18">
        <v>4</v>
      </c>
      <c r="E614" s="59">
        <v>2.5</v>
      </c>
      <c r="F614" s="18">
        <v>15367</v>
      </c>
      <c r="G614" s="18">
        <v>30384</v>
      </c>
      <c r="H614" s="18">
        <v>9429</v>
      </c>
      <c r="I614" s="18">
        <f t="shared" si="80"/>
        <v>55180</v>
      </c>
      <c r="J614" s="18">
        <f t="shared" si="81"/>
        <v>13795</v>
      </c>
      <c r="K614" s="18">
        <f t="shared" si="82"/>
        <v>34487.5</v>
      </c>
      <c r="L614" s="17">
        <f t="shared" si="83"/>
        <v>4.7118764070371291E-3</v>
      </c>
      <c r="M614" s="16">
        <f t="shared" si="84"/>
        <v>82457.837123149759</v>
      </c>
      <c r="N614" s="18">
        <f t="shared" si="87"/>
        <v>13795</v>
      </c>
      <c r="O614" s="16">
        <v>5.9773713028742117</v>
      </c>
      <c r="P614" s="16">
        <f t="shared" si="85"/>
        <v>82457.84</v>
      </c>
      <c r="Q614" s="41"/>
      <c r="R614" s="58">
        <v>22963.57</v>
      </c>
      <c r="S614" s="58">
        <v>3465.74</v>
      </c>
      <c r="T614" s="58">
        <v>679.09</v>
      </c>
      <c r="U614" s="58">
        <v>0</v>
      </c>
      <c r="V614" s="58">
        <v>3008.83</v>
      </c>
      <c r="W614" s="58">
        <v>577.41</v>
      </c>
      <c r="X614" s="58">
        <v>6359.09</v>
      </c>
      <c r="Y614" s="58">
        <v>0</v>
      </c>
      <c r="Z614" s="58">
        <v>6950.19</v>
      </c>
      <c r="AA614" s="58">
        <v>7477.69</v>
      </c>
      <c r="AB614" s="58">
        <v>14498.11</v>
      </c>
      <c r="AC614" s="58">
        <v>0</v>
      </c>
      <c r="AD614" s="58">
        <v>1506.3</v>
      </c>
      <c r="AE614" s="58">
        <v>11410.8</v>
      </c>
      <c r="AF614" s="58">
        <v>3561.02</v>
      </c>
      <c r="AG614" s="41">
        <f t="shared" si="86"/>
        <v>82457.840000000011</v>
      </c>
      <c r="AI614" s="41">
        <v>0</v>
      </c>
    </row>
    <row r="615" spans="1:35" x14ac:dyDescent="0.3">
      <c r="A615" s="2" t="s">
        <v>96</v>
      </c>
      <c r="B615" s="3">
        <v>6004550</v>
      </c>
      <c r="C615" s="1">
        <v>146053</v>
      </c>
      <c r="D615" s="18">
        <v>2</v>
      </c>
      <c r="E615" s="59">
        <v>0.75</v>
      </c>
      <c r="F615" s="18">
        <v>4762</v>
      </c>
      <c r="G615" s="18">
        <v>7668</v>
      </c>
      <c r="H615" s="18">
        <v>25.2</v>
      </c>
      <c r="I615" s="18">
        <f t="shared" si="80"/>
        <v>12455.2</v>
      </c>
      <c r="J615" s="18">
        <f t="shared" si="81"/>
        <v>3113.8</v>
      </c>
      <c r="K615" s="18">
        <f t="shared" si="82"/>
        <v>2335.3500000000004</v>
      </c>
      <c r="L615" s="17">
        <f t="shared" si="83"/>
        <v>3.1906866450668101E-4</v>
      </c>
      <c r="M615" s="16">
        <f t="shared" si="84"/>
        <v>5583.7016288669174</v>
      </c>
      <c r="N615" s="18">
        <f t="shared" si="87"/>
        <v>3113.8</v>
      </c>
      <c r="O615" s="16">
        <v>1.7932113908622638</v>
      </c>
      <c r="P615" s="16">
        <f t="shared" si="85"/>
        <v>5583.7</v>
      </c>
      <c r="Q615" s="41"/>
      <c r="R615" s="58">
        <v>2134.8200000000002</v>
      </c>
      <c r="S615" s="58">
        <v>0</v>
      </c>
      <c r="T615" s="58">
        <v>0</v>
      </c>
      <c r="U615" s="58">
        <v>0</v>
      </c>
      <c r="V615" s="58">
        <v>0</v>
      </c>
      <c r="W615" s="58">
        <v>0</v>
      </c>
      <c r="X615" s="58">
        <v>11.3</v>
      </c>
      <c r="Y615" s="58">
        <v>0</v>
      </c>
      <c r="Z615" s="58">
        <v>0</v>
      </c>
      <c r="AA615" s="58">
        <v>260.45999999999998</v>
      </c>
      <c r="AB615" s="58">
        <v>41.69</v>
      </c>
      <c r="AC615" s="58">
        <v>0</v>
      </c>
      <c r="AD615" s="58">
        <v>0</v>
      </c>
      <c r="AE615" s="58">
        <v>3135.43</v>
      </c>
      <c r="AF615" s="58">
        <v>0</v>
      </c>
      <c r="AG615" s="41">
        <f t="shared" si="86"/>
        <v>5583.7000000000007</v>
      </c>
      <c r="AI615" s="41">
        <v>0</v>
      </c>
    </row>
    <row r="616" spans="1:35" x14ac:dyDescent="0.3">
      <c r="A616" s="2" t="s">
        <v>95</v>
      </c>
      <c r="B616" s="3">
        <v>6014252</v>
      </c>
      <c r="C616" s="1">
        <v>145840</v>
      </c>
      <c r="D616" s="18">
        <v>2</v>
      </c>
      <c r="E616" s="59">
        <v>0.75</v>
      </c>
      <c r="F616" s="18">
        <v>3388</v>
      </c>
      <c r="G616" s="18">
        <v>4286</v>
      </c>
      <c r="H616" s="18">
        <v>5874.96</v>
      </c>
      <c r="I616" s="18">
        <f t="shared" si="80"/>
        <v>13548.96</v>
      </c>
      <c r="J616" s="18">
        <f t="shared" si="81"/>
        <v>3387.24</v>
      </c>
      <c r="K616" s="18">
        <f t="shared" si="82"/>
        <v>2540.4299999999998</v>
      </c>
      <c r="L616" s="17">
        <f t="shared" si="83"/>
        <v>3.4708784866195966E-4</v>
      </c>
      <c r="M616" s="16">
        <f t="shared" si="84"/>
        <v>6074.0373515842939</v>
      </c>
      <c r="N616" s="18">
        <f t="shared" si="87"/>
        <v>3387.24</v>
      </c>
      <c r="O616" s="16">
        <v>1.7932113908622638</v>
      </c>
      <c r="P616" s="16">
        <f t="shared" si="85"/>
        <v>6074.04</v>
      </c>
      <c r="Q616" s="41"/>
      <c r="R616" s="58">
        <v>1518.85</v>
      </c>
      <c r="S616" s="58">
        <v>141.22</v>
      </c>
      <c r="T616" s="58">
        <v>1691.2</v>
      </c>
      <c r="U616" s="58">
        <v>0</v>
      </c>
      <c r="V616" s="58">
        <v>460.17</v>
      </c>
      <c r="W616" s="58">
        <v>0</v>
      </c>
      <c r="X616" s="58">
        <v>341.18</v>
      </c>
      <c r="Y616" s="58">
        <v>0</v>
      </c>
      <c r="Z616" s="58">
        <v>41.24</v>
      </c>
      <c r="AA616" s="58">
        <v>1497.33</v>
      </c>
      <c r="AB616" s="58">
        <v>0</v>
      </c>
      <c r="AC616" s="58">
        <v>0</v>
      </c>
      <c r="AD616" s="58">
        <v>13.9</v>
      </c>
      <c r="AE616" s="58">
        <v>273.91000000000003</v>
      </c>
      <c r="AF616" s="58">
        <v>95.04</v>
      </c>
      <c r="AG616" s="41">
        <f t="shared" si="86"/>
        <v>6074.0399999999991</v>
      </c>
      <c r="AI616" s="41">
        <v>0</v>
      </c>
    </row>
    <row r="617" spans="1:35" x14ac:dyDescent="0.3">
      <c r="A617" s="57" t="s">
        <v>94</v>
      </c>
      <c r="B617" s="23">
        <v>6009369</v>
      </c>
      <c r="C617" s="22">
        <v>145502</v>
      </c>
      <c r="D617" s="54">
        <v>1</v>
      </c>
      <c r="E617" s="56">
        <v>0</v>
      </c>
      <c r="F617" s="54">
        <v>3045</v>
      </c>
      <c r="G617" s="54">
        <v>8395</v>
      </c>
      <c r="H617" s="54">
        <v>43.68</v>
      </c>
      <c r="I617" s="54">
        <f t="shared" si="80"/>
        <v>11483.68</v>
      </c>
      <c r="J617" s="54">
        <f t="shared" si="81"/>
        <v>2870.92</v>
      </c>
      <c r="K617" s="54">
        <f t="shared" si="82"/>
        <v>0</v>
      </c>
      <c r="L617" s="55">
        <f t="shared" si="83"/>
        <v>0</v>
      </c>
      <c r="M617" s="53">
        <f t="shared" si="84"/>
        <v>0</v>
      </c>
      <c r="N617" s="54">
        <f t="shared" si="87"/>
        <v>2870.92</v>
      </c>
      <c r="O617" s="53">
        <v>0</v>
      </c>
      <c r="P617" s="53">
        <f t="shared" si="85"/>
        <v>0</v>
      </c>
      <c r="Q617" s="41"/>
      <c r="R617" s="52">
        <v>0</v>
      </c>
      <c r="S617" s="52">
        <v>0</v>
      </c>
      <c r="T617" s="52">
        <v>0</v>
      </c>
      <c r="U617" s="52">
        <v>0</v>
      </c>
      <c r="V617" s="52">
        <v>0</v>
      </c>
      <c r="W617" s="52">
        <v>0</v>
      </c>
      <c r="X617" s="52">
        <v>0</v>
      </c>
      <c r="Y617" s="52">
        <v>0</v>
      </c>
      <c r="Z617" s="52">
        <v>0</v>
      </c>
      <c r="AA617" s="52">
        <v>0</v>
      </c>
      <c r="AB617" s="52">
        <v>0</v>
      </c>
      <c r="AC617" s="52">
        <v>0</v>
      </c>
      <c r="AD617" s="52">
        <v>0</v>
      </c>
      <c r="AE617" s="52">
        <v>0</v>
      </c>
      <c r="AF617" s="52">
        <v>0</v>
      </c>
      <c r="AG617" s="51">
        <f t="shared" si="86"/>
        <v>0</v>
      </c>
      <c r="AI617" s="41">
        <v>0</v>
      </c>
    </row>
    <row r="618" spans="1:35" x14ac:dyDescent="0.3">
      <c r="A618" s="2" t="s">
        <v>93</v>
      </c>
      <c r="B618" s="3">
        <v>6005953</v>
      </c>
      <c r="C618" s="1">
        <v>146048</v>
      </c>
      <c r="D618" s="18">
        <v>2</v>
      </c>
      <c r="E618" s="59">
        <v>0.75</v>
      </c>
      <c r="F618" s="18">
        <v>3693</v>
      </c>
      <c r="G618" s="18">
        <v>9811</v>
      </c>
      <c r="H618" s="18">
        <v>794.64</v>
      </c>
      <c r="I618" s="18">
        <f t="shared" si="80"/>
        <v>14298.64</v>
      </c>
      <c r="J618" s="18">
        <f t="shared" si="81"/>
        <v>3574.66</v>
      </c>
      <c r="K618" s="18">
        <f t="shared" si="82"/>
        <v>2680.9949999999999</v>
      </c>
      <c r="L618" s="17">
        <f t="shared" si="83"/>
        <v>3.6629263031198283E-4</v>
      </c>
      <c r="M618" s="16">
        <f t="shared" si="84"/>
        <v>6410.1210304596998</v>
      </c>
      <c r="N618" s="18">
        <f t="shared" si="87"/>
        <v>3574.66</v>
      </c>
      <c r="O618" s="16">
        <v>1.7932113908622638</v>
      </c>
      <c r="P618" s="16">
        <f t="shared" si="85"/>
        <v>6410.12</v>
      </c>
      <c r="Q618" s="41"/>
      <c r="R618" s="58">
        <v>1655.58</v>
      </c>
      <c r="S618" s="58">
        <v>0</v>
      </c>
      <c r="T618" s="58">
        <v>0</v>
      </c>
      <c r="U618" s="58">
        <v>0</v>
      </c>
      <c r="V618" s="58">
        <v>0</v>
      </c>
      <c r="W618" s="58">
        <v>0</v>
      </c>
      <c r="X618" s="58">
        <v>0</v>
      </c>
      <c r="Y618" s="58">
        <v>356.24</v>
      </c>
      <c r="Z618" s="58">
        <v>126.42</v>
      </c>
      <c r="AA618" s="58">
        <v>918.57</v>
      </c>
      <c r="AB618" s="58">
        <v>0</v>
      </c>
      <c r="AC618" s="58">
        <v>0</v>
      </c>
      <c r="AD618" s="58">
        <v>0</v>
      </c>
      <c r="AE618" s="58">
        <v>2892.45</v>
      </c>
      <c r="AF618" s="58">
        <v>460.86</v>
      </c>
      <c r="AG618" s="41">
        <f t="shared" si="86"/>
        <v>6410.12</v>
      </c>
      <c r="AI618" s="41">
        <v>0</v>
      </c>
    </row>
    <row r="619" spans="1:35" x14ac:dyDescent="0.3">
      <c r="A619" s="2" t="s">
        <v>92</v>
      </c>
      <c r="B619" s="3">
        <v>6009377</v>
      </c>
      <c r="C619" s="1">
        <v>146159</v>
      </c>
      <c r="D619" s="18">
        <v>4</v>
      </c>
      <c r="E619" s="59">
        <v>2.5</v>
      </c>
      <c r="F619" s="18">
        <v>3582</v>
      </c>
      <c r="G619" s="18">
        <v>14557</v>
      </c>
      <c r="H619" s="18">
        <v>1283.52</v>
      </c>
      <c r="I619" s="18">
        <f t="shared" si="80"/>
        <v>19422.52</v>
      </c>
      <c r="J619" s="18">
        <f t="shared" si="81"/>
        <v>4855.63</v>
      </c>
      <c r="K619" s="18">
        <f t="shared" si="82"/>
        <v>12139.075000000001</v>
      </c>
      <c r="L619" s="17">
        <f t="shared" si="83"/>
        <v>1.6585087668214351E-3</v>
      </c>
      <c r="M619" s="16">
        <f t="shared" si="84"/>
        <v>29023.903419375114</v>
      </c>
      <c r="N619" s="18">
        <f t="shared" si="87"/>
        <v>4855.63</v>
      </c>
      <c r="O619" s="16">
        <v>5.9773713028742117</v>
      </c>
      <c r="P619" s="16">
        <f t="shared" si="85"/>
        <v>29023.9</v>
      </c>
      <c r="Q619" s="41"/>
      <c r="R619" s="58">
        <v>5352.74</v>
      </c>
      <c r="S619" s="58">
        <v>0</v>
      </c>
      <c r="T619" s="58">
        <v>901.27</v>
      </c>
      <c r="U619" s="58">
        <v>0</v>
      </c>
      <c r="V619" s="58">
        <v>330.13</v>
      </c>
      <c r="W619" s="58">
        <v>131.80000000000001</v>
      </c>
      <c r="X619" s="58">
        <v>554.82000000000005</v>
      </c>
      <c r="Y619" s="58">
        <v>0</v>
      </c>
      <c r="Z619" s="58">
        <v>9710.24</v>
      </c>
      <c r="AA619" s="58">
        <v>8042.55</v>
      </c>
      <c r="AB619" s="58">
        <v>0</v>
      </c>
      <c r="AC619" s="58">
        <v>0</v>
      </c>
      <c r="AD619" s="58">
        <v>2110.0100000000002</v>
      </c>
      <c r="AE619" s="58">
        <v>1343.41</v>
      </c>
      <c r="AF619" s="58">
        <v>546.92999999999995</v>
      </c>
      <c r="AG619" s="41">
        <f t="shared" si="86"/>
        <v>29023.899999999998</v>
      </c>
      <c r="AI619" s="41">
        <v>0</v>
      </c>
    </row>
    <row r="620" spans="1:35" x14ac:dyDescent="0.3">
      <c r="A620" s="2" t="s">
        <v>91</v>
      </c>
      <c r="B620" s="3">
        <v>6009393</v>
      </c>
      <c r="C620" s="1">
        <v>145497</v>
      </c>
      <c r="D620" s="18">
        <v>3</v>
      </c>
      <c r="E620" s="59">
        <v>1.5</v>
      </c>
      <c r="F620" s="18">
        <v>2882</v>
      </c>
      <c r="G620" s="18">
        <v>9311</v>
      </c>
      <c r="H620" s="18">
        <v>0</v>
      </c>
      <c r="I620" s="18">
        <f t="shared" si="80"/>
        <v>12193</v>
      </c>
      <c r="J620" s="18">
        <f t="shared" si="81"/>
        <v>3048.25</v>
      </c>
      <c r="K620" s="18">
        <f t="shared" si="82"/>
        <v>4572.375</v>
      </c>
      <c r="L620" s="17">
        <f t="shared" si="83"/>
        <v>6.2470361396524518E-4</v>
      </c>
      <c r="M620" s="16">
        <f t="shared" si="84"/>
        <v>10932.313244391791</v>
      </c>
      <c r="N620" s="18">
        <f t="shared" si="87"/>
        <v>3048.25</v>
      </c>
      <c r="O620" s="16">
        <v>3.586422781724528</v>
      </c>
      <c r="P620" s="16">
        <f t="shared" si="85"/>
        <v>10932.31</v>
      </c>
      <c r="Q620" s="41"/>
      <c r="R620" s="58">
        <v>2584.0099999999998</v>
      </c>
      <c r="S620" s="58">
        <v>0</v>
      </c>
      <c r="T620" s="58">
        <v>0</v>
      </c>
      <c r="U620" s="58">
        <v>0</v>
      </c>
      <c r="V620" s="58">
        <v>0</v>
      </c>
      <c r="W620" s="58">
        <v>0</v>
      </c>
      <c r="X620" s="58">
        <v>0</v>
      </c>
      <c r="Y620" s="58">
        <v>0</v>
      </c>
      <c r="Z620" s="58">
        <v>1435.47</v>
      </c>
      <c r="AA620" s="58">
        <v>4810.29</v>
      </c>
      <c r="AB620" s="58">
        <v>0</v>
      </c>
      <c r="AC620" s="58">
        <v>0</v>
      </c>
      <c r="AD620" s="58">
        <v>190.98</v>
      </c>
      <c r="AE620" s="58">
        <v>654.52</v>
      </c>
      <c r="AF620" s="58">
        <v>1257.04</v>
      </c>
      <c r="AG620" s="41">
        <f t="shared" si="86"/>
        <v>10932.310000000001</v>
      </c>
      <c r="AI620" s="41">
        <v>-1.0000000000218279E-2</v>
      </c>
    </row>
    <row r="621" spans="1:35" x14ac:dyDescent="0.3">
      <c r="A621" s="2" t="s">
        <v>90</v>
      </c>
      <c r="B621" s="3">
        <v>6017008</v>
      </c>
      <c r="C621" s="1">
        <v>146194</v>
      </c>
      <c r="D621" s="18">
        <v>0</v>
      </c>
      <c r="E621" s="59">
        <v>0</v>
      </c>
      <c r="F621" s="18">
        <v>72</v>
      </c>
      <c r="G621" s="18">
        <v>60</v>
      </c>
      <c r="H621" s="18">
        <v>0</v>
      </c>
      <c r="I621" s="18">
        <f t="shared" si="80"/>
        <v>132</v>
      </c>
      <c r="J621" s="18">
        <f t="shared" si="81"/>
        <v>33</v>
      </c>
      <c r="K621" s="18">
        <f t="shared" si="82"/>
        <v>0</v>
      </c>
      <c r="L621" s="17">
        <f t="shared" si="83"/>
        <v>0</v>
      </c>
      <c r="M621" s="16">
        <f t="shared" si="84"/>
        <v>0</v>
      </c>
      <c r="N621" s="18">
        <f t="shared" si="87"/>
        <v>33</v>
      </c>
      <c r="O621" s="16">
        <v>0</v>
      </c>
      <c r="P621" s="16">
        <f t="shared" si="85"/>
        <v>0</v>
      </c>
      <c r="Q621" s="41"/>
      <c r="R621" s="58">
        <v>0</v>
      </c>
      <c r="S621" s="58">
        <v>0</v>
      </c>
      <c r="T621" s="58">
        <v>0</v>
      </c>
      <c r="U621" s="58">
        <v>0</v>
      </c>
      <c r="V621" s="58">
        <v>0</v>
      </c>
      <c r="W621" s="58">
        <v>0</v>
      </c>
      <c r="X621" s="58">
        <v>0</v>
      </c>
      <c r="Y621" s="58">
        <v>0</v>
      </c>
      <c r="Z621" s="58">
        <v>0</v>
      </c>
      <c r="AA621" s="58">
        <v>0</v>
      </c>
      <c r="AB621" s="58">
        <v>0</v>
      </c>
      <c r="AC621" s="58">
        <v>0</v>
      </c>
      <c r="AD621" s="58">
        <v>0</v>
      </c>
      <c r="AE621" s="58">
        <v>0</v>
      </c>
      <c r="AF621" s="58">
        <v>0</v>
      </c>
      <c r="AG621" s="41">
        <f t="shared" si="86"/>
        <v>0</v>
      </c>
      <c r="AI621" s="41">
        <v>0</v>
      </c>
    </row>
    <row r="622" spans="1:35" x14ac:dyDescent="0.3">
      <c r="A622" s="57" t="s">
        <v>89</v>
      </c>
      <c r="B622" s="23">
        <v>6016984</v>
      </c>
      <c r="C622" s="22">
        <v>145460</v>
      </c>
      <c r="D622" s="54">
        <v>1</v>
      </c>
      <c r="E622" s="56">
        <v>0</v>
      </c>
      <c r="F622" s="54">
        <v>6214</v>
      </c>
      <c r="G622" s="54">
        <v>13985</v>
      </c>
      <c r="H622" s="54">
        <v>8081.64</v>
      </c>
      <c r="I622" s="54">
        <f t="shared" si="80"/>
        <v>28280.639999999999</v>
      </c>
      <c r="J622" s="54">
        <f t="shared" si="81"/>
        <v>7070.16</v>
      </c>
      <c r="K622" s="54">
        <f t="shared" si="82"/>
        <v>0</v>
      </c>
      <c r="L622" s="55">
        <f t="shared" si="83"/>
        <v>0</v>
      </c>
      <c r="M622" s="53">
        <f t="shared" si="84"/>
        <v>0</v>
      </c>
      <c r="N622" s="54">
        <f t="shared" si="87"/>
        <v>7070.16</v>
      </c>
      <c r="O622" s="53">
        <v>0</v>
      </c>
      <c r="P622" s="53">
        <f t="shared" si="85"/>
        <v>0</v>
      </c>
      <c r="Q622" s="41"/>
      <c r="R622" s="52">
        <v>0</v>
      </c>
      <c r="S622" s="52">
        <v>0</v>
      </c>
      <c r="T622" s="52">
        <v>0</v>
      </c>
      <c r="U622" s="52">
        <v>0</v>
      </c>
      <c r="V622" s="52">
        <v>0</v>
      </c>
      <c r="W622" s="52">
        <v>0</v>
      </c>
      <c r="X622" s="52">
        <v>0</v>
      </c>
      <c r="Y622" s="52">
        <v>0</v>
      </c>
      <c r="Z622" s="52">
        <v>0</v>
      </c>
      <c r="AA622" s="52">
        <v>0</v>
      </c>
      <c r="AB622" s="52">
        <v>0</v>
      </c>
      <c r="AC622" s="52">
        <v>0</v>
      </c>
      <c r="AD622" s="52">
        <v>0</v>
      </c>
      <c r="AE622" s="52">
        <v>0</v>
      </c>
      <c r="AF622" s="52">
        <v>0</v>
      </c>
      <c r="AG622" s="51">
        <f t="shared" si="86"/>
        <v>0</v>
      </c>
      <c r="AI622" s="41">
        <v>0</v>
      </c>
    </row>
    <row r="623" spans="1:35" x14ac:dyDescent="0.3">
      <c r="A623" s="2" t="s">
        <v>88</v>
      </c>
      <c r="B623" s="3">
        <v>6016968</v>
      </c>
      <c r="C623" s="1">
        <v>146192</v>
      </c>
      <c r="D623" s="18">
        <v>0</v>
      </c>
      <c r="E623" s="59">
        <v>0</v>
      </c>
      <c r="F623" s="18">
        <v>228</v>
      </c>
      <c r="G623" s="18">
        <v>340</v>
      </c>
      <c r="H623" s="18">
        <v>299.04000000000002</v>
      </c>
      <c r="I623" s="18">
        <f t="shared" si="80"/>
        <v>867.04</v>
      </c>
      <c r="J623" s="18">
        <f t="shared" si="81"/>
        <v>216.76</v>
      </c>
      <c r="K623" s="18">
        <f t="shared" si="82"/>
        <v>0</v>
      </c>
      <c r="L623" s="17">
        <f t="shared" si="83"/>
        <v>0</v>
      </c>
      <c r="M623" s="16">
        <f t="shared" si="84"/>
        <v>0</v>
      </c>
      <c r="N623" s="18">
        <f t="shared" si="87"/>
        <v>216.76</v>
      </c>
      <c r="O623" s="16">
        <v>0</v>
      </c>
      <c r="P623" s="16">
        <f t="shared" si="85"/>
        <v>0</v>
      </c>
      <c r="Q623" s="41"/>
      <c r="R623" s="58">
        <v>0</v>
      </c>
      <c r="S623" s="58">
        <v>0</v>
      </c>
      <c r="T623" s="58">
        <v>0</v>
      </c>
      <c r="U623" s="58">
        <v>0</v>
      </c>
      <c r="V623" s="58">
        <v>0</v>
      </c>
      <c r="W623" s="58">
        <v>0</v>
      </c>
      <c r="X623" s="58">
        <v>0</v>
      </c>
      <c r="Y623" s="58">
        <v>0</v>
      </c>
      <c r="Z623" s="58">
        <v>0</v>
      </c>
      <c r="AA623" s="58">
        <v>0</v>
      </c>
      <c r="AB623" s="58">
        <v>0</v>
      </c>
      <c r="AC623" s="58">
        <v>0</v>
      </c>
      <c r="AD623" s="58">
        <v>0</v>
      </c>
      <c r="AE623" s="58">
        <v>0</v>
      </c>
      <c r="AF623" s="58">
        <v>0</v>
      </c>
      <c r="AG623" s="41">
        <f t="shared" si="86"/>
        <v>0</v>
      </c>
      <c r="AI623" s="41">
        <v>0</v>
      </c>
    </row>
    <row r="624" spans="1:35" x14ac:dyDescent="0.3">
      <c r="A624" s="2" t="s">
        <v>87</v>
      </c>
      <c r="B624" s="3">
        <v>6007330</v>
      </c>
      <c r="C624" s="1">
        <v>145275</v>
      </c>
      <c r="D624" s="18">
        <v>4</v>
      </c>
      <c r="E624" s="59">
        <v>2.5</v>
      </c>
      <c r="F624" s="18">
        <v>5031</v>
      </c>
      <c r="G624" s="18">
        <v>9916</v>
      </c>
      <c r="H624" s="18">
        <v>2398.1999999999998</v>
      </c>
      <c r="I624" s="18">
        <f t="shared" si="80"/>
        <v>17345.2</v>
      </c>
      <c r="J624" s="18">
        <f t="shared" si="81"/>
        <v>4336.3</v>
      </c>
      <c r="K624" s="18">
        <f t="shared" si="82"/>
        <v>10840.75</v>
      </c>
      <c r="L624" s="17">
        <f t="shared" si="83"/>
        <v>1.4811242960373399E-3</v>
      </c>
      <c r="M624" s="16">
        <f t="shared" si="84"/>
        <v>25919.675180653448</v>
      </c>
      <c r="N624" s="18">
        <f t="shared" si="87"/>
        <v>4336.3</v>
      </c>
      <c r="O624" s="16">
        <v>5.9773713028742117</v>
      </c>
      <c r="P624" s="16">
        <f t="shared" si="85"/>
        <v>25919.68</v>
      </c>
      <c r="Q624" s="41"/>
      <c r="R624" s="58">
        <v>7518.050000000002</v>
      </c>
      <c r="S624" s="58">
        <v>0</v>
      </c>
      <c r="T624" s="58">
        <v>0</v>
      </c>
      <c r="U624" s="58">
        <v>0</v>
      </c>
      <c r="V624" s="58">
        <v>0</v>
      </c>
      <c r="W624" s="58">
        <v>0</v>
      </c>
      <c r="X624" s="58">
        <v>0</v>
      </c>
      <c r="Y624" s="58">
        <v>3583.73</v>
      </c>
      <c r="Z624" s="58">
        <v>5306.41</v>
      </c>
      <c r="AA624" s="58">
        <v>6056.57</v>
      </c>
      <c r="AB624" s="58">
        <v>0</v>
      </c>
      <c r="AC624" s="58">
        <v>0</v>
      </c>
      <c r="AD624" s="58">
        <v>594.75</v>
      </c>
      <c r="AE624" s="58">
        <v>1176.05</v>
      </c>
      <c r="AF624" s="58">
        <v>1684.12</v>
      </c>
      <c r="AG624" s="41">
        <f t="shared" si="86"/>
        <v>25919.68</v>
      </c>
      <c r="AI624" s="41">
        <v>1.0000000002037268E-2</v>
      </c>
    </row>
    <row r="625" spans="1:35" x14ac:dyDescent="0.3">
      <c r="A625" s="2" t="s">
        <v>86</v>
      </c>
      <c r="B625" s="3">
        <v>6003750</v>
      </c>
      <c r="C625" s="1">
        <v>145726</v>
      </c>
      <c r="D625" s="18">
        <v>4</v>
      </c>
      <c r="E625" s="59">
        <v>2.5</v>
      </c>
      <c r="F625" s="18">
        <v>1862</v>
      </c>
      <c r="G625" s="18">
        <v>14086</v>
      </c>
      <c r="H625" s="18">
        <v>0</v>
      </c>
      <c r="I625" s="18">
        <f t="shared" si="80"/>
        <v>15948</v>
      </c>
      <c r="J625" s="18">
        <f t="shared" si="81"/>
        <v>3987</v>
      </c>
      <c r="K625" s="18">
        <f t="shared" si="82"/>
        <v>9967.5</v>
      </c>
      <c r="L625" s="17">
        <f t="shared" si="83"/>
        <v>1.3618159648319706E-3</v>
      </c>
      <c r="M625" s="16">
        <f t="shared" si="84"/>
        <v>23831.779384559486</v>
      </c>
      <c r="N625" s="18">
        <f t="shared" si="87"/>
        <v>3987</v>
      </c>
      <c r="O625" s="16">
        <v>5.9773713028742117</v>
      </c>
      <c r="P625" s="16">
        <f t="shared" si="85"/>
        <v>23831.78</v>
      </c>
      <c r="Q625" s="41"/>
      <c r="R625" s="58">
        <v>2782.4599999999978</v>
      </c>
      <c r="S625" s="58">
        <v>0</v>
      </c>
      <c r="T625" s="58">
        <v>0</v>
      </c>
      <c r="U625" s="58">
        <v>0</v>
      </c>
      <c r="V625" s="58">
        <v>0</v>
      </c>
      <c r="W625" s="58">
        <v>0</v>
      </c>
      <c r="X625" s="58">
        <v>0</v>
      </c>
      <c r="Y625" s="58">
        <v>0</v>
      </c>
      <c r="Z625" s="58">
        <v>292.89</v>
      </c>
      <c r="AA625" s="58">
        <v>1144.67</v>
      </c>
      <c r="AB625" s="58">
        <v>0</v>
      </c>
      <c r="AC625" s="58">
        <v>0</v>
      </c>
      <c r="AD625" s="58">
        <v>67.25</v>
      </c>
      <c r="AE625" s="58">
        <v>19244.150000000001</v>
      </c>
      <c r="AF625" s="58">
        <v>300.36</v>
      </c>
      <c r="AG625" s="41">
        <f t="shared" si="86"/>
        <v>23831.78</v>
      </c>
      <c r="AI625" s="41">
        <v>-1.0000000002037268E-2</v>
      </c>
    </row>
    <row r="626" spans="1:35" x14ac:dyDescent="0.3">
      <c r="A626" s="2" t="s">
        <v>85</v>
      </c>
      <c r="B626" s="3">
        <v>6009427</v>
      </c>
      <c r="C626" s="1">
        <v>145442</v>
      </c>
      <c r="D626" s="18">
        <v>2</v>
      </c>
      <c r="E626" s="59">
        <v>0.75</v>
      </c>
      <c r="F626" s="18">
        <v>3185</v>
      </c>
      <c r="G626" s="18">
        <v>9627</v>
      </c>
      <c r="H626" s="18">
        <v>3927.84</v>
      </c>
      <c r="I626" s="18">
        <f t="shared" si="80"/>
        <v>16739.84</v>
      </c>
      <c r="J626" s="18">
        <f t="shared" si="81"/>
        <v>4184.96</v>
      </c>
      <c r="K626" s="18">
        <f t="shared" si="82"/>
        <v>3138.7200000000003</v>
      </c>
      <c r="L626" s="17">
        <f t="shared" si="83"/>
        <v>4.2882959670302514E-4</v>
      </c>
      <c r="M626" s="16">
        <f t="shared" si="84"/>
        <v>7504.5179423029394</v>
      </c>
      <c r="N626" s="18">
        <f t="shared" si="87"/>
        <v>4184.96</v>
      </c>
      <c r="O626" s="16">
        <v>1.7932113908622638</v>
      </c>
      <c r="P626" s="16">
        <f t="shared" si="85"/>
        <v>7504.52</v>
      </c>
      <c r="Q626" s="41"/>
      <c r="R626" s="58">
        <v>1427.84</v>
      </c>
      <c r="S626" s="58">
        <v>0</v>
      </c>
      <c r="T626" s="58">
        <v>0</v>
      </c>
      <c r="U626" s="58">
        <v>0</v>
      </c>
      <c r="V626" s="58">
        <v>0</v>
      </c>
      <c r="W626" s="58">
        <v>0</v>
      </c>
      <c r="X626" s="58">
        <v>0</v>
      </c>
      <c r="Y626" s="58">
        <v>1760.86</v>
      </c>
      <c r="Z626" s="58">
        <v>2159.48</v>
      </c>
      <c r="AA626" s="58">
        <v>641.97</v>
      </c>
      <c r="AB626" s="58">
        <v>0</v>
      </c>
      <c r="AC626" s="58">
        <v>0</v>
      </c>
      <c r="AD626" s="58">
        <v>457.72</v>
      </c>
      <c r="AE626" s="58">
        <v>947.26</v>
      </c>
      <c r="AF626" s="58">
        <v>109.39</v>
      </c>
      <c r="AG626" s="41">
        <f t="shared" si="86"/>
        <v>7504.5200000000013</v>
      </c>
      <c r="AI626" s="41">
        <v>0</v>
      </c>
    </row>
    <row r="627" spans="1:35" x14ac:dyDescent="0.3">
      <c r="A627" s="57" t="s">
        <v>84</v>
      </c>
      <c r="B627" s="23">
        <v>6003263</v>
      </c>
      <c r="C627" s="22">
        <v>145795</v>
      </c>
      <c r="D627" s="54">
        <v>2</v>
      </c>
      <c r="E627" s="56">
        <v>0.75</v>
      </c>
      <c r="F627" s="54">
        <v>9971</v>
      </c>
      <c r="G627" s="54">
        <v>20946</v>
      </c>
      <c r="H627" s="54">
        <v>6125</v>
      </c>
      <c r="I627" s="54">
        <f t="shared" si="80"/>
        <v>37042</v>
      </c>
      <c r="J627" s="54">
        <f t="shared" si="81"/>
        <v>9260.5</v>
      </c>
      <c r="K627" s="54">
        <f t="shared" si="82"/>
        <v>6945.375</v>
      </c>
      <c r="L627" s="55">
        <f t="shared" si="83"/>
        <v>9.4891623343314245E-4</v>
      </c>
      <c r="M627" s="53">
        <f t="shared" si="84"/>
        <v>16606.034085079991</v>
      </c>
      <c r="N627" s="54">
        <f t="shared" si="87"/>
        <v>9260.5</v>
      </c>
      <c r="O627" s="53">
        <v>1.7932113908622638</v>
      </c>
      <c r="P627" s="53">
        <f t="shared" si="85"/>
        <v>16606.03</v>
      </c>
      <c r="Q627" s="41"/>
      <c r="R627" s="52">
        <v>4470.03</v>
      </c>
      <c r="S627" s="52">
        <v>1110.8900000000001</v>
      </c>
      <c r="T627" s="52">
        <v>385.99</v>
      </c>
      <c r="U627" s="52">
        <v>0</v>
      </c>
      <c r="V627" s="52">
        <v>349.23</v>
      </c>
      <c r="W627" s="52">
        <v>148.38999999999999</v>
      </c>
      <c r="X627" s="52">
        <v>751.36</v>
      </c>
      <c r="Y627" s="52">
        <v>0</v>
      </c>
      <c r="Z627" s="52">
        <v>2406.04</v>
      </c>
      <c r="AA627" s="52">
        <v>2107.4699999999998</v>
      </c>
      <c r="AB627" s="52">
        <v>5.83</v>
      </c>
      <c r="AC627" s="52">
        <v>0</v>
      </c>
      <c r="AD627" s="52">
        <v>532.58000000000004</v>
      </c>
      <c r="AE627" s="52">
        <v>3126.46</v>
      </c>
      <c r="AF627" s="52">
        <v>1211.76</v>
      </c>
      <c r="AG627" s="51">
        <f t="shared" si="86"/>
        <v>16606.03</v>
      </c>
      <c r="AI627" s="41">
        <v>0</v>
      </c>
    </row>
    <row r="628" spans="1:35" x14ac:dyDescent="0.3">
      <c r="A628" s="2" t="s">
        <v>83</v>
      </c>
      <c r="B628" s="3">
        <v>6009443</v>
      </c>
      <c r="C628" s="1">
        <v>145879</v>
      </c>
      <c r="D628" s="18">
        <v>1</v>
      </c>
      <c r="E628" s="59">
        <v>0</v>
      </c>
      <c r="F628" s="18">
        <v>3007</v>
      </c>
      <c r="G628" s="18">
        <v>10002</v>
      </c>
      <c r="H628" s="18">
        <v>4389.84</v>
      </c>
      <c r="I628" s="18">
        <f t="shared" si="80"/>
        <v>17398.84</v>
      </c>
      <c r="J628" s="18">
        <f t="shared" si="81"/>
        <v>4349.71</v>
      </c>
      <c r="K628" s="18">
        <f t="shared" si="82"/>
        <v>0</v>
      </c>
      <c r="L628" s="17">
        <f t="shared" si="83"/>
        <v>0</v>
      </c>
      <c r="M628" s="16">
        <f t="shared" si="84"/>
        <v>0</v>
      </c>
      <c r="N628" s="18">
        <f t="shared" si="87"/>
        <v>4349.71</v>
      </c>
      <c r="O628" s="16">
        <v>0</v>
      </c>
      <c r="P628" s="16">
        <f t="shared" si="85"/>
        <v>0</v>
      </c>
      <c r="Q628" s="41"/>
      <c r="R628" s="58">
        <v>0</v>
      </c>
      <c r="S628" s="58">
        <v>0</v>
      </c>
      <c r="T628" s="58">
        <v>0</v>
      </c>
      <c r="U628" s="58">
        <v>0</v>
      </c>
      <c r="V628" s="58">
        <v>0</v>
      </c>
      <c r="W628" s="58">
        <v>0</v>
      </c>
      <c r="X628" s="58">
        <v>0</v>
      </c>
      <c r="Y628" s="58">
        <v>0</v>
      </c>
      <c r="Z628" s="58">
        <v>0</v>
      </c>
      <c r="AA628" s="58">
        <v>0</v>
      </c>
      <c r="AB628" s="58">
        <v>0</v>
      </c>
      <c r="AC628" s="58">
        <v>0</v>
      </c>
      <c r="AD628" s="58">
        <v>0</v>
      </c>
      <c r="AE628" s="58">
        <v>0</v>
      </c>
      <c r="AF628" s="58">
        <v>0</v>
      </c>
      <c r="AG628" s="41">
        <f t="shared" si="86"/>
        <v>0</v>
      </c>
      <c r="AI628" s="41">
        <v>0</v>
      </c>
    </row>
    <row r="629" spans="1:35" x14ac:dyDescent="0.3">
      <c r="A629" s="2" t="s">
        <v>82</v>
      </c>
      <c r="B629" s="3">
        <v>6002588</v>
      </c>
      <c r="C629" s="1">
        <v>146086</v>
      </c>
      <c r="D629" s="18">
        <v>2</v>
      </c>
      <c r="E629" s="59">
        <v>0.75</v>
      </c>
      <c r="F629" s="18">
        <v>1368</v>
      </c>
      <c r="G629" s="18">
        <v>4661</v>
      </c>
      <c r="H629" s="18">
        <v>0</v>
      </c>
      <c r="I629" s="18">
        <f t="shared" si="80"/>
        <v>6029</v>
      </c>
      <c r="J629" s="18">
        <f t="shared" si="81"/>
        <v>1507.25</v>
      </c>
      <c r="K629" s="18">
        <f t="shared" si="82"/>
        <v>1130.4375</v>
      </c>
      <c r="L629" s="17">
        <f t="shared" si="83"/>
        <v>1.544467353644084E-4</v>
      </c>
      <c r="M629" s="16">
        <f t="shared" si="84"/>
        <v>2702.8178688771468</v>
      </c>
      <c r="N629" s="18">
        <f t="shared" si="87"/>
        <v>1507.25</v>
      </c>
      <c r="O629" s="16">
        <v>1.7932113908622638</v>
      </c>
      <c r="P629" s="16">
        <f t="shared" si="85"/>
        <v>2702.82</v>
      </c>
      <c r="Q629" s="41"/>
      <c r="R629" s="58">
        <v>613.28</v>
      </c>
      <c r="S629" s="58">
        <v>0</v>
      </c>
      <c r="T629" s="58">
        <v>0</v>
      </c>
      <c r="U629" s="58">
        <v>0</v>
      </c>
      <c r="V629" s="58">
        <v>0</v>
      </c>
      <c r="W629" s="58">
        <v>0</v>
      </c>
      <c r="X629" s="58">
        <v>0</v>
      </c>
      <c r="Y629" s="58">
        <v>0</v>
      </c>
      <c r="Z629" s="58">
        <v>118.35</v>
      </c>
      <c r="AA629" s="58">
        <v>60.07</v>
      </c>
      <c r="AB629" s="58">
        <v>0</v>
      </c>
      <c r="AC629" s="58">
        <v>0</v>
      </c>
      <c r="AD629" s="58">
        <v>27.35</v>
      </c>
      <c r="AE629" s="58">
        <v>1848.35</v>
      </c>
      <c r="AF629" s="58">
        <v>35.42</v>
      </c>
      <c r="AG629" s="41">
        <f t="shared" si="86"/>
        <v>2702.82</v>
      </c>
      <c r="AI629" s="41">
        <v>0</v>
      </c>
    </row>
    <row r="630" spans="1:35" x14ac:dyDescent="0.3">
      <c r="A630" s="2" t="s">
        <v>81</v>
      </c>
      <c r="B630" s="3">
        <v>6004188</v>
      </c>
      <c r="C630" s="1">
        <v>145466</v>
      </c>
      <c r="D630" s="18">
        <v>5</v>
      </c>
      <c r="E630" s="59">
        <v>3.5</v>
      </c>
      <c r="F630" s="18">
        <v>1968</v>
      </c>
      <c r="G630" s="18">
        <v>6683</v>
      </c>
      <c r="H630" s="18">
        <v>0</v>
      </c>
      <c r="I630" s="18">
        <f t="shared" si="80"/>
        <v>8651</v>
      </c>
      <c r="J630" s="18">
        <f t="shared" si="81"/>
        <v>2162.75</v>
      </c>
      <c r="K630" s="18">
        <f t="shared" si="82"/>
        <v>7569.625</v>
      </c>
      <c r="L630" s="17">
        <f t="shared" si="83"/>
        <v>1.0342047828232964E-3</v>
      </c>
      <c r="M630" s="16">
        <f t="shared" si="84"/>
        <v>18098.583699407685</v>
      </c>
      <c r="N630" s="18">
        <f t="shared" si="87"/>
        <v>2162.75</v>
      </c>
      <c r="O630" s="16">
        <v>8.3683198240239083</v>
      </c>
      <c r="P630" s="16">
        <f t="shared" si="85"/>
        <v>18098.580000000002</v>
      </c>
      <c r="Q630" s="41"/>
      <c r="R630" s="58">
        <v>4117.2200000000021</v>
      </c>
      <c r="S630" s="58">
        <v>0</v>
      </c>
      <c r="T630" s="58">
        <v>0</v>
      </c>
      <c r="U630" s="58">
        <v>0</v>
      </c>
      <c r="V630" s="58">
        <v>0</v>
      </c>
      <c r="W630" s="58">
        <v>0</v>
      </c>
      <c r="X630" s="58">
        <v>0</v>
      </c>
      <c r="Y630" s="58">
        <v>0</v>
      </c>
      <c r="Z630" s="58">
        <v>1280.3499999999999</v>
      </c>
      <c r="AA630" s="58">
        <v>8464.5499999999993</v>
      </c>
      <c r="AB630" s="58">
        <v>0</v>
      </c>
      <c r="AC630" s="58">
        <v>0</v>
      </c>
      <c r="AD630" s="58">
        <v>0</v>
      </c>
      <c r="AE630" s="58">
        <v>3981.23</v>
      </c>
      <c r="AF630" s="58">
        <v>255.23</v>
      </c>
      <c r="AG630" s="41">
        <f t="shared" si="86"/>
        <v>18098.580000000002</v>
      </c>
      <c r="AI630" s="41">
        <v>1.0000000002037268E-2</v>
      </c>
    </row>
    <row r="631" spans="1:35" x14ac:dyDescent="0.3">
      <c r="A631" s="2" t="s">
        <v>80</v>
      </c>
      <c r="B631" s="3">
        <v>6009484</v>
      </c>
      <c r="C631" s="1">
        <v>146070</v>
      </c>
      <c r="D631" s="18">
        <v>3</v>
      </c>
      <c r="E631" s="59">
        <v>1.5</v>
      </c>
      <c r="F631" s="18">
        <v>256</v>
      </c>
      <c r="G631" s="18">
        <v>74</v>
      </c>
      <c r="H631" s="18">
        <v>0</v>
      </c>
      <c r="I631" s="18">
        <f t="shared" si="80"/>
        <v>330</v>
      </c>
      <c r="J631" s="18">
        <f t="shared" si="81"/>
        <v>82.5</v>
      </c>
      <c r="K631" s="18">
        <f t="shared" si="82"/>
        <v>123.75</v>
      </c>
      <c r="L631" s="17">
        <f t="shared" si="83"/>
        <v>1.6907421685272772E-5</v>
      </c>
      <c r="M631" s="16">
        <f t="shared" si="84"/>
        <v>295.87987949227352</v>
      </c>
      <c r="N631" s="18">
        <f t="shared" si="87"/>
        <v>82.5</v>
      </c>
      <c r="O631" s="16">
        <v>3.586422781724528</v>
      </c>
      <c r="P631" s="16">
        <f t="shared" si="85"/>
        <v>295.88</v>
      </c>
      <c r="Q631" s="41"/>
      <c r="R631" s="58">
        <v>229.54</v>
      </c>
      <c r="S631" s="58">
        <v>0</v>
      </c>
      <c r="T631" s="58">
        <v>0</v>
      </c>
      <c r="U631" s="58">
        <v>0</v>
      </c>
      <c r="V631" s="58">
        <v>0</v>
      </c>
      <c r="W631" s="58">
        <v>0</v>
      </c>
      <c r="X631" s="58">
        <v>0</v>
      </c>
      <c r="Y631" s="58">
        <v>0</v>
      </c>
      <c r="Z631" s="58">
        <v>15.24</v>
      </c>
      <c r="AA631" s="58">
        <v>23.31</v>
      </c>
      <c r="AB631" s="58">
        <v>0</v>
      </c>
      <c r="AC631" s="58">
        <v>0</v>
      </c>
      <c r="AD631" s="58">
        <v>27.79</v>
      </c>
      <c r="AE631" s="58">
        <v>0</v>
      </c>
      <c r="AF631" s="58">
        <v>0</v>
      </c>
      <c r="AG631" s="41">
        <f t="shared" si="86"/>
        <v>295.88</v>
      </c>
      <c r="AI631" s="41">
        <v>9.9999999999909051E-3</v>
      </c>
    </row>
    <row r="632" spans="1:35" x14ac:dyDescent="0.3">
      <c r="A632" s="57" t="s">
        <v>79</v>
      </c>
      <c r="B632" s="23">
        <v>6002711</v>
      </c>
      <c r="C632" s="22">
        <v>145985</v>
      </c>
      <c r="D632" s="54">
        <v>2</v>
      </c>
      <c r="E632" s="56">
        <v>0.75</v>
      </c>
      <c r="F632" s="54">
        <v>2158</v>
      </c>
      <c r="G632" s="54">
        <v>13358</v>
      </c>
      <c r="H632" s="54">
        <v>0</v>
      </c>
      <c r="I632" s="54">
        <f t="shared" si="80"/>
        <v>15516</v>
      </c>
      <c r="J632" s="54">
        <f t="shared" si="81"/>
        <v>3879</v>
      </c>
      <c r="K632" s="54">
        <f t="shared" si="82"/>
        <v>2909.25</v>
      </c>
      <c r="L632" s="55">
        <f t="shared" si="83"/>
        <v>3.9747811343741261E-4</v>
      </c>
      <c r="M632" s="53">
        <f t="shared" si="84"/>
        <v>6955.8669851547211</v>
      </c>
      <c r="N632" s="54">
        <f t="shared" si="87"/>
        <v>3879</v>
      </c>
      <c r="O632" s="53">
        <v>1.7932113908622638</v>
      </c>
      <c r="P632" s="53">
        <f t="shared" si="85"/>
        <v>6955.87</v>
      </c>
      <c r="Q632" s="41"/>
      <c r="R632" s="52">
        <v>967.44</v>
      </c>
      <c r="S632" s="52">
        <v>0</v>
      </c>
      <c r="T632" s="52">
        <v>0</v>
      </c>
      <c r="U632" s="52">
        <v>0</v>
      </c>
      <c r="V632" s="52">
        <v>0</v>
      </c>
      <c r="W632" s="52">
        <v>0</v>
      </c>
      <c r="X632" s="52">
        <v>0</v>
      </c>
      <c r="Y632" s="52">
        <v>0</v>
      </c>
      <c r="Z632" s="52">
        <v>1281.25</v>
      </c>
      <c r="AA632" s="52">
        <v>2236.14</v>
      </c>
      <c r="AB632" s="52">
        <v>0</v>
      </c>
      <c r="AC632" s="52">
        <v>0</v>
      </c>
      <c r="AD632" s="52">
        <v>189.63</v>
      </c>
      <c r="AE632" s="52">
        <v>2197.13</v>
      </c>
      <c r="AF632" s="52">
        <v>84.28</v>
      </c>
      <c r="AG632" s="51">
        <f t="shared" si="86"/>
        <v>6955.87</v>
      </c>
      <c r="AI632" s="41">
        <v>0</v>
      </c>
    </row>
    <row r="633" spans="1:35" x14ac:dyDescent="0.3">
      <c r="A633" s="2" t="s">
        <v>78</v>
      </c>
      <c r="B633" s="3">
        <v>6006134</v>
      </c>
      <c r="C633" s="1">
        <v>145881</v>
      </c>
      <c r="D633" s="18">
        <v>5</v>
      </c>
      <c r="E633" s="59">
        <v>3.5</v>
      </c>
      <c r="F633" s="18">
        <v>7562</v>
      </c>
      <c r="G633" s="18">
        <v>51440</v>
      </c>
      <c r="H633" s="18">
        <v>115.92</v>
      </c>
      <c r="I633" s="18">
        <f t="shared" si="80"/>
        <v>59117.919999999998</v>
      </c>
      <c r="J633" s="18">
        <f t="shared" si="81"/>
        <v>14779.48</v>
      </c>
      <c r="K633" s="18">
        <f t="shared" si="82"/>
        <v>51728.18</v>
      </c>
      <c r="L633" s="17">
        <f t="shared" si="83"/>
        <v>7.0673951698722697E-3</v>
      </c>
      <c r="M633" s="16">
        <f t="shared" si="84"/>
        <v>123679.41547276473</v>
      </c>
      <c r="N633" s="18">
        <f t="shared" si="87"/>
        <v>14779.48</v>
      </c>
      <c r="O633" s="16">
        <v>8.3683198240239083</v>
      </c>
      <c r="P633" s="16">
        <f t="shared" si="85"/>
        <v>123679.42</v>
      </c>
      <c r="Q633" s="41"/>
      <c r="R633" s="58">
        <v>15820.31</v>
      </c>
      <c r="S633" s="58">
        <v>38.659999999999997</v>
      </c>
      <c r="T633" s="58">
        <v>40.42</v>
      </c>
      <c r="U633" s="58">
        <v>0</v>
      </c>
      <c r="V633" s="58">
        <v>7.03</v>
      </c>
      <c r="W633" s="58">
        <v>0</v>
      </c>
      <c r="X633" s="58">
        <v>156.4</v>
      </c>
      <c r="Y633" s="58">
        <v>0</v>
      </c>
      <c r="Z633" s="58">
        <v>14837.03</v>
      </c>
      <c r="AA633" s="58">
        <v>33479.56</v>
      </c>
      <c r="AB633" s="58">
        <v>19987.73</v>
      </c>
      <c r="AC633" s="58">
        <v>0</v>
      </c>
      <c r="AD633" s="58">
        <v>3399.63</v>
      </c>
      <c r="AE633" s="58">
        <v>30441.86</v>
      </c>
      <c r="AF633" s="58">
        <v>5470.79</v>
      </c>
      <c r="AG633" s="41">
        <f t="shared" si="86"/>
        <v>123679.42</v>
      </c>
      <c r="AI633" s="41">
        <v>0</v>
      </c>
    </row>
    <row r="634" spans="1:35" x14ac:dyDescent="0.3">
      <c r="A634" s="2" t="s">
        <v>77</v>
      </c>
      <c r="B634" s="3">
        <v>6009542</v>
      </c>
      <c r="C634" s="1">
        <v>145652</v>
      </c>
      <c r="D634" s="18">
        <v>4</v>
      </c>
      <c r="E634" s="59">
        <v>2.5</v>
      </c>
      <c r="F634" s="18">
        <v>3802</v>
      </c>
      <c r="G634" s="18">
        <v>12297</v>
      </c>
      <c r="H634" s="18">
        <v>730</v>
      </c>
      <c r="I634" s="18">
        <f t="shared" si="80"/>
        <v>16829</v>
      </c>
      <c r="J634" s="18">
        <f t="shared" si="81"/>
        <v>4207.25</v>
      </c>
      <c r="K634" s="18">
        <f t="shared" si="82"/>
        <v>10518.125</v>
      </c>
      <c r="L634" s="17">
        <f t="shared" si="83"/>
        <v>1.4370454522295731E-3</v>
      </c>
      <c r="M634" s="16">
        <f t="shared" si="84"/>
        <v>25148.295414017528</v>
      </c>
      <c r="N634" s="18">
        <f t="shared" si="87"/>
        <v>4207.25</v>
      </c>
      <c r="O634" s="16">
        <v>5.9773713028742117</v>
      </c>
      <c r="P634" s="16">
        <f t="shared" si="85"/>
        <v>25148.3</v>
      </c>
      <c r="Q634" s="41"/>
      <c r="R634" s="58">
        <v>5681.4999999999982</v>
      </c>
      <c r="S634" s="58">
        <v>228.63</v>
      </c>
      <c r="T634" s="58">
        <v>361.63</v>
      </c>
      <c r="U634" s="58">
        <v>0</v>
      </c>
      <c r="V634" s="58">
        <v>0</v>
      </c>
      <c r="W634" s="58">
        <v>0</v>
      </c>
      <c r="X634" s="58">
        <v>500.6</v>
      </c>
      <c r="Y634" s="58">
        <v>0</v>
      </c>
      <c r="Z634" s="58">
        <v>797.98</v>
      </c>
      <c r="AA634" s="58">
        <v>10968.48</v>
      </c>
      <c r="AB634" s="58">
        <v>0</v>
      </c>
      <c r="AC634" s="58">
        <v>0</v>
      </c>
      <c r="AD634" s="58">
        <v>182.31</v>
      </c>
      <c r="AE634" s="58">
        <v>6427.17</v>
      </c>
      <c r="AF634" s="58">
        <v>0</v>
      </c>
      <c r="AG634" s="41">
        <f t="shared" si="86"/>
        <v>25148.300000000003</v>
      </c>
      <c r="AI634" s="41">
        <v>9.9999999983992893E-3</v>
      </c>
    </row>
    <row r="635" spans="1:35" x14ac:dyDescent="0.3">
      <c r="A635" s="2" t="s">
        <v>76</v>
      </c>
      <c r="B635" s="3">
        <v>6009260</v>
      </c>
      <c r="C635" s="1">
        <v>145903</v>
      </c>
      <c r="D635" s="18">
        <v>1</v>
      </c>
      <c r="E635" s="59">
        <v>0</v>
      </c>
      <c r="F635" s="18">
        <v>1062</v>
      </c>
      <c r="G635" s="18">
        <v>9812</v>
      </c>
      <c r="H635" s="18">
        <v>0</v>
      </c>
      <c r="I635" s="18">
        <f t="shared" si="80"/>
        <v>10874</v>
      </c>
      <c r="J635" s="18">
        <f t="shared" si="81"/>
        <v>2718.5</v>
      </c>
      <c r="K635" s="18">
        <f t="shared" si="82"/>
        <v>0</v>
      </c>
      <c r="L635" s="17">
        <f t="shared" si="83"/>
        <v>0</v>
      </c>
      <c r="M635" s="16">
        <f t="shared" si="84"/>
        <v>0</v>
      </c>
      <c r="N635" s="18">
        <f t="shared" si="87"/>
        <v>2718.5</v>
      </c>
      <c r="O635" s="16">
        <v>0</v>
      </c>
      <c r="P635" s="16">
        <f t="shared" si="85"/>
        <v>0</v>
      </c>
      <c r="Q635" s="41"/>
      <c r="R635" s="58">
        <v>0</v>
      </c>
      <c r="S635" s="58">
        <v>0</v>
      </c>
      <c r="T635" s="58">
        <v>0</v>
      </c>
      <c r="U635" s="58">
        <v>0</v>
      </c>
      <c r="V635" s="58">
        <v>0</v>
      </c>
      <c r="W635" s="58">
        <v>0</v>
      </c>
      <c r="X635" s="58">
        <v>0</v>
      </c>
      <c r="Y635" s="58">
        <v>0</v>
      </c>
      <c r="Z635" s="58">
        <v>0</v>
      </c>
      <c r="AA635" s="58">
        <v>0</v>
      </c>
      <c r="AB635" s="58">
        <v>0</v>
      </c>
      <c r="AC635" s="58">
        <v>0</v>
      </c>
      <c r="AD635" s="58">
        <v>0</v>
      </c>
      <c r="AE635" s="58">
        <v>0</v>
      </c>
      <c r="AF635" s="58">
        <v>0</v>
      </c>
      <c r="AG635" s="41">
        <f t="shared" si="86"/>
        <v>0</v>
      </c>
      <c r="AI635" s="41">
        <v>0</v>
      </c>
    </row>
    <row r="636" spans="1:35" x14ac:dyDescent="0.3">
      <c r="A636" s="2" t="s">
        <v>75</v>
      </c>
      <c r="B636" s="3">
        <v>6007934</v>
      </c>
      <c r="C636" s="1">
        <v>145779</v>
      </c>
      <c r="D636" s="18">
        <v>5</v>
      </c>
      <c r="E636" s="59">
        <v>3.5</v>
      </c>
      <c r="F636" s="18">
        <v>4215</v>
      </c>
      <c r="G636" s="18">
        <v>7637</v>
      </c>
      <c r="H636" s="18">
        <v>4177.32</v>
      </c>
      <c r="I636" s="18">
        <f t="shared" si="80"/>
        <v>16029.32</v>
      </c>
      <c r="J636" s="18">
        <f t="shared" si="81"/>
        <v>4007.33</v>
      </c>
      <c r="K636" s="18">
        <f t="shared" si="82"/>
        <v>14025.654999999999</v>
      </c>
      <c r="L636" s="17">
        <f t="shared" si="83"/>
        <v>1.9162639474517532E-3</v>
      </c>
      <c r="M636" s="16">
        <f t="shared" si="84"/>
        <v>33534.619080405682</v>
      </c>
      <c r="N636" s="18">
        <f t="shared" si="87"/>
        <v>4007.33</v>
      </c>
      <c r="O636" s="16">
        <v>8.3683198240239083</v>
      </c>
      <c r="P636" s="16">
        <f t="shared" si="85"/>
        <v>33534.620000000003</v>
      </c>
      <c r="Q636" s="41"/>
      <c r="R636" s="58">
        <v>8818.1200000000008</v>
      </c>
      <c r="S636" s="58">
        <v>2563.9699999999998</v>
      </c>
      <c r="T636" s="58">
        <v>2620.1999999999998</v>
      </c>
      <c r="U636" s="58">
        <v>0</v>
      </c>
      <c r="V636" s="58">
        <v>1161.6099999999999</v>
      </c>
      <c r="W636" s="58">
        <v>0</v>
      </c>
      <c r="X636" s="58">
        <v>2393.5100000000002</v>
      </c>
      <c r="Y636" s="58">
        <v>0</v>
      </c>
      <c r="Z636" s="58">
        <v>2146.4699999999998</v>
      </c>
      <c r="AA636" s="58">
        <v>3592.1</v>
      </c>
      <c r="AB636" s="58">
        <v>5422.67</v>
      </c>
      <c r="AC636" s="58">
        <v>0</v>
      </c>
      <c r="AD636" s="58">
        <v>236.41</v>
      </c>
      <c r="AE636" s="58">
        <v>3625.57</v>
      </c>
      <c r="AF636" s="58">
        <v>953.99</v>
      </c>
      <c r="AG636" s="41">
        <f t="shared" si="86"/>
        <v>33534.620000000003</v>
      </c>
      <c r="AI636" s="41">
        <v>0</v>
      </c>
    </row>
    <row r="637" spans="1:35" x14ac:dyDescent="0.3">
      <c r="A637" s="57" t="s">
        <v>74</v>
      </c>
      <c r="B637" s="23">
        <v>6007868</v>
      </c>
      <c r="C637" s="22">
        <v>145671</v>
      </c>
      <c r="D637" s="54">
        <v>3</v>
      </c>
      <c r="E637" s="56">
        <v>1.5</v>
      </c>
      <c r="F637" s="54">
        <v>6366</v>
      </c>
      <c r="G637" s="54">
        <v>14027</v>
      </c>
      <c r="H637" s="54">
        <v>9068</v>
      </c>
      <c r="I637" s="54">
        <f t="shared" si="80"/>
        <v>29461</v>
      </c>
      <c r="J637" s="54">
        <f t="shared" si="81"/>
        <v>7365.25</v>
      </c>
      <c r="K637" s="54">
        <f t="shared" si="82"/>
        <v>11047.875</v>
      </c>
      <c r="L637" s="55">
        <f t="shared" si="83"/>
        <v>1.5094228796055187E-3</v>
      </c>
      <c r="M637" s="53">
        <f t="shared" si="84"/>
        <v>26414.900393096577</v>
      </c>
      <c r="N637" s="54">
        <f t="shared" si="87"/>
        <v>7365.25</v>
      </c>
      <c r="O637" s="53">
        <v>3.586422781724528</v>
      </c>
      <c r="P637" s="53">
        <f t="shared" si="85"/>
        <v>26414.9</v>
      </c>
      <c r="Q637" s="41"/>
      <c r="R637" s="52">
        <v>5707.7800000000016</v>
      </c>
      <c r="S637" s="52">
        <v>1038.27</v>
      </c>
      <c r="T637" s="52">
        <v>1936.67</v>
      </c>
      <c r="U637" s="52">
        <v>0</v>
      </c>
      <c r="V637" s="52">
        <v>405.27</v>
      </c>
      <c r="W637" s="52">
        <v>504.79</v>
      </c>
      <c r="X637" s="52">
        <v>4245.43</v>
      </c>
      <c r="Y637" s="52">
        <v>0</v>
      </c>
      <c r="Z637" s="52">
        <v>545.14</v>
      </c>
      <c r="AA637" s="52">
        <v>4286.67</v>
      </c>
      <c r="AB637" s="52">
        <v>3711.05</v>
      </c>
      <c r="AC637" s="52">
        <v>0</v>
      </c>
      <c r="AD637" s="52">
        <v>142.56</v>
      </c>
      <c r="AE637" s="52">
        <v>3227.78</v>
      </c>
      <c r="AF637" s="52">
        <v>663.49</v>
      </c>
      <c r="AG637" s="51">
        <f t="shared" si="86"/>
        <v>26414.900000000005</v>
      </c>
      <c r="AI637" s="41">
        <v>-9.9999999983992893E-3</v>
      </c>
    </row>
    <row r="638" spans="1:35" x14ac:dyDescent="0.3">
      <c r="A638" s="2" t="s">
        <v>73</v>
      </c>
      <c r="B638" s="3">
        <v>6014856</v>
      </c>
      <c r="C638" s="1">
        <v>145970</v>
      </c>
      <c r="D638" s="18">
        <v>5</v>
      </c>
      <c r="E638" s="59">
        <v>3.5</v>
      </c>
      <c r="F638" s="18">
        <v>11634</v>
      </c>
      <c r="G638" s="18">
        <v>36172</v>
      </c>
      <c r="H638" s="18">
        <v>8225.2800000000007</v>
      </c>
      <c r="I638" s="18">
        <f t="shared" si="80"/>
        <v>56031.28</v>
      </c>
      <c r="J638" s="18">
        <f t="shared" si="81"/>
        <v>14007.82</v>
      </c>
      <c r="K638" s="18">
        <f t="shared" si="82"/>
        <v>49027.369999999995</v>
      </c>
      <c r="L638" s="17">
        <f t="shared" si="83"/>
        <v>6.6983953027061954E-3</v>
      </c>
      <c r="M638" s="16">
        <f t="shared" si="84"/>
        <v>117221.91779735842</v>
      </c>
      <c r="N638" s="18">
        <f t="shared" si="87"/>
        <v>14007.82</v>
      </c>
      <c r="O638" s="16">
        <v>8.3683198240239083</v>
      </c>
      <c r="P638" s="16">
        <f t="shared" si="85"/>
        <v>117221.92</v>
      </c>
      <c r="Q638" s="41"/>
      <c r="R638" s="58">
        <v>24339.26</v>
      </c>
      <c r="S638" s="58">
        <v>1841.7</v>
      </c>
      <c r="T638" s="58">
        <v>5041.83</v>
      </c>
      <c r="U638" s="58">
        <v>0</v>
      </c>
      <c r="V638" s="58">
        <v>3291.51</v>
      </c>
      <c r="W638" s="58">
        <v>947.21</v>
      </c>
      <c r="X638" s="58">
        <v>6032.97</v>
      </c>
      <c r="Y638" s="58">
        <v>52.72</v>
      </c>
      <c r="Z638" s="58">
        <v>14565.06</v>
      </c>
      <c r="AA638" s="58">
        <v>18665.54</v>
      </c>
      <c r="AB638" s="58">
        <v>17722.009999999998</v>
      </c>
      <c r="AC638" s="58">
        <v>0</v>
      </c>
      <c r="AD638" s="58">
        <v>2640.2</v>
      </c>
      <c r="AE638" s="58">
        <v>18129.97</v>
      </c>
      <c r="AF638" s="58">
        <v>3951.94</v>
      </c>
      <c r="AG638" s="41">
        <f t="shared" si="86"/>
        <v>117221.92</v>
      </c>
      <c r="AI638" s="41">
        <v>0</v>
      </c>
    </row>
    <row r="639" spans="1:35" x14ac:dyDescent="0.3">
      <c r="A639" s="2" t="s">
        <v>72</v>
      </c>
      <c r="B639" s="3">
        <v>6012991</v>
      </c>
      <c r="C639" s="1">
        <v>145721</v>
      </c>
      <c r="D639" s="18">
        <v>5</v>
      </c>
      <c r="E639" s="59">
        <v>3.5</v>
      </c>
      <c r="F639" s="18">
        <v>3536</v>
      </c>
      <c r="G639" s="18">
        <v>4403</v>
      </c>
      <c r="H639" s="18">
        <v>613.20000000000005</v>
      </c>
      <c r="I639" s="18">
        <f t="shared" si="80"/>
        <v>8552.2000000000007</v>
      </c>
      <c r="J639" s="18">
        <f t="shared" si="81"/>
        <v>2138.0500000000002</v>
      </c>
      <c r="K639" s="18">
        <f t="shared" si="82"/>
        <v>7483.1750000000011</v>
      </c>
      <c r="L639" s="17">
        <f t="shared" si="83"/>
        <v>1.022393497128817E-3</v>
      </c>
      <c r="M639" s="16">
        <f t="shared" si="84"/>
        <v>17891.886199754295</v>
      </c>
      <c r="N639" s="18">
        <f t="shared" si="87"/>
        <v>2138.0500000000002</v>
      </c>
      <c r="O639" s="16">
        <v>8.3683198240239083</v>
      </c>
      <c r="P639" s="16">
        <f t="shared" si="85"/>
        <v>17891.89</v>
      </c>
      <c r="Q639" s="41"/>
      <c r="R639" s="58">
        <v>7397.6099999999988</v>
      </c>
      <c r="S639" s="58">
        <v>0</v>
      </c>
      <c r="T639" s="58">
        <v>0</v>
      </c>
      <c r="U639" s="58">
        <v>0</v>
      </c>
      <c r="V639" s="58">
        <v>0</v>
      </c>
      <c r="W639" s="58">
        <v>0</v>
      </c>
      <c r="X639" s="58">
        <v>0</v>
      </c>
      <c r="Y639" s="58">
        <v>1282.8599999999999</v>
      </c>
      <c r="Z639" s="58">
        <v>1462.36</v>
      </c>
      <c r="AA639" s="58">
        <v>3811.77</v>
      </c>
      <c r="AB639" s="58">
        <v>0</v>
      </c>
      <c r="AC639" s="58">
        <v>0</v>
      </c>
      <c r="AD639" s="58">
        <v>127.62</v>
      </c>
      <c r="AE639" s="58">
        <v>3142.3</v>
      </c>
      <c r="AF639" s="58">
        <v>667.37</v>
      </c>
      <c r="AG639" s="41">
        <f t="shared" si="86"/>
        <v>17891.89</v>
      </c>
      <c r="AI639" s="41">
        <v>9.9999999983992893E-3</v>
      </c>
    </row>
    <row r="640" spans="1:35" x14ac:dyDescent="0.3">
      <c r="A640" s="2" t="s">
        <v>71</v>
      </c>
      <c r="B640" s="3">
        <v>6011332</v>
      </c>
      <c r="C640" s="1">
        <v>145602</v>
      </c>
      <c r="D640" s="18">
        <v>5</v>
      </c>
      <c r="E640" s="59">
        <v>3.5</v>
      </c>
      <c r="F640" s="18">
        <v>1491</v>
      </c>
      <c r="G640" s="18">
        <v>2191</v>
      </c>
      <c r="H640" s="18">
        <v>1515.36</v>
      </c>
      <c r="I640" s="18">
        <f t="shared" si="80"/>
        <v>5197.3599999999997</v>
      </c>
      <c r="J640" s="18">
        <f t="shared" si="81"/>
        <v>1299.3399999999999</v>
      </c>
      <c r="K640" s="18">
        <f t="shared" si="82"/>
        <v>4547.6899999999996</v>
      </c>
      <c r="L640" s="17">
        <f t="shared" si="83"/>
        <v>6.2133101029412626E-4</v>
      </c>
      <c r="M640" s="16">
        <f t="shared" si="84"/>
        <v>10873.292680147209</v>
      </c>
      <c r="N640" s="18">
        <f t="shared" si="87"/>
        <v>1299.3399999999999</v>
      </c>
      <c r="O640" s="16">
        <v>8.3683198240239083</v>
      </c>
      <c r="P640" s="16">
        <f t="shared" si="85"/>
        <v>10873.29</v>
      </c>
      <c r="Q640" s="41"/>
      <c r="R640" s="58">
        <v>3119.2999999999984</v>
      </c>
      <c r="S640" s="58">
        <v>0</v>
      </c>
      <c r="T640" s="58">
        <v>641.42999999999995</v>
      </c>
      <c r="U640" s="58">
        <v>0</v>
      </c>
      <c r="V640" s="58">
        <v>1864.54</v>
      </c>
      <c r="W640" s="58">
        <v>161.68</v>
      </c>
      <c r="X640" s="58">
        <v>502.6</v>
      </c>
      <c r="Y640" s="58">
        <v>0</v>
      </c>
      <c r="Z640" s="58">
        <v>1190.3900000000001</v>
      </c>
      <c r="AA640" s="58">
        <v>2585.81</v>
      </c>
      <c r="AB640" s="58">
        <v>0</v>
      </c>
      <c r="AC640" s="58">
        <v>0</v>
      </c>
      <c r="AD640" s="58">
        <v>64.849999999999994</v>
      </c>
      <c r="AE640" s="58">
        <v>742.69</v>
      </c>
      <c r="AF640" s="58">
        <v>0</v>
      </c>
      <c r="AG640" s="41">
        <f t="shared" si="86"/>
        <v>10873.29</v>
      </c>
      <c r="AI640" s="41">
        <v>9.9999999983992893E-3</v>
      </c>
    </row>
    <row r="641" spans="1:35" x14ac:dyDescent="0.3">
      <c r="A641" s="2" t="s">
        <v>70</v>
      </c>
      <c r="B641" s="3">
        <v>6009674</v>
      </c>
      <c r="C641" s="1">
        <v>146019</v>
      </c>
      <c r="D641" s="18">
        <v>2</v>
      </c>
      <c r="E641" s="59">
        <v>0.75</v>
      </c>
      <c r="F641" s="18">
        <v>3235</v>
      </c>
      <c r="G641" s="18">
        <v>21064</v>
      </c>
      <c r="H641" s="18">
        <v>0</v>
      </c>
      <c r="I641" s="18">
        <f t="shared" si="80"/>
        <v>24299</v>
      </c>
      <c r="J641" s="18">
        <f t="shared" si="81"/>
        <v>6074.75</v>
      </c>
      <c r="K641" s="18">
        <f t="shared" si="82"/>
        <v>4556.0625</v>
      </c>
      <c r="L641" s="17">
        <f t="shared" si="83"/>
        <v>6.2247490837945925E-4</v>
      </c>
      <c r="M641" s="16">
        <f t="shared" si="84"/>
        <v>10893.310896640536</v>
      </c>
      <c r="N641" s="18">
        <f t="shared" si="87"/>
        <v>6074.75</v>
      </c>
      <c r="O641" s="16">
        <v>1.7932113908622638</v>
      </c>
      <c r="P641" s="16">
        <f t="shared" si="85"/>
        <v>10893.31</v>
      </c>
      <c r="Q641" s="41"/>
      <c r="R641" s="58">
        <v>1450.2700000000002</v>
      </c>
      <c r="S641" s="58">
        <v>0</v>
      </c>
      <c r="T641" s="58">
        <v>0</v>
      </c>
      <c r="U641" s="58">
        <v>0</v>
      </c>
      <c r="V641" s="58">
        <v>0</v>
      </c>
      <c r="W641" s="58">
        <v>0</v>
      </c>
      <c r="X641" s="58">
        <v>0</v>
      </c>
      <c r="Y641" s="58">
        <v>0</v>
      </c>
      <c r="Z641" s="58">
        <v>3150.22</v>
      </c>
      <c r="AA641" s="58">
        <v>4186.7</v>
      </c>
      <c r="AB641" s="58">
        <v>0</v>
      </c>
      <c r="AC641" s="58">
        <v>0</v>
      </c>
      <c r="AD641" s="58">
        <v>711.9</v>
      </c>
      <c r="AE641" s="58">
        <v>1346.25</v>
      </c>
      <c r="AF641" s="58">
        <v>47.97</v>
      </c>
      <c r="AG641" s="41">
        <f t="shared" si="86"/>
        <v>10893.309999999998</v>
      </c>
      <c r="AI641" s="41">
        <v>1.0000000000218279E-2</v>
      </c>
    </row>
    <row r="642" spans="1:35" x14ac:dyDescent="0.3">
      <c r="A642" s="57" t="s">
        <v>69</v>
      </c>
      <c r="B642" s="23">
        <v>6009682</v>
      </c>
      <c r="C642" s="22">
        <v>146100</v>
      </c>
      <c r="D642" s="54">
        <v>5</v>
      </c>
      <c r="E642" s="56">
        <v>3.5</v>
      </c>
      <c r="F642" s="54">
        <v>817</v>
      </c>
      <c r="G642" s="54">
        <v>3771</v>
      </c>
      <c r="H642" s="54">
        <v>36.96</v>
      </c>
      <c r="I642" s="54">
        <f t="shared" si="80"/>
        <v>4624.96</v>
      </c>
      <c r="J642" s="54">
        <f t="shared" si="81"/>
        <v>1156.24</v>
      </c>
      <c r="K642" s="54">
        <f t="shared" si="82"/>
        <v>4046.84</v>
      </c>
      <c r="L642" s="55">
        <f t="shared" si="83"/>
        <v>5.5290206361882242E-4</v>
      </c>
      <c r="M642" s="53">
        <f t="shared" si="84"/>
        <v>9675.7861133293918</v>
      </c>
      <c r="N642" s="54">
        <f t="shared" si="87"/>
        <v>1156.24</v>
      </c>
      <c r="O642" s="53">
        <v>8.3683198240239083</v>
      </c>
      <c r="P642" s="53">
        <f t="shared" si="85"/>
        <v>9675.7900000000009</v>
      </c>
      <c r="Q642" s="41"/>
      <c r="R642" s="52">
        <v>1709.2400000000021</v>
      </c>
      <c r="S642" s="52">
        <v>0</v>
      </c>
      <c r="T642" s="52">
        <v>0</v>
      </c>
      <c r="U642" s="52">
        <v>0</v>
      </c>
      <c r="V642" s="52">
        <v>0</v>
      </c>
      <c r="W642" s="52">
        <v>0</v>
      </c>
      <c r="X642" s="52">
        <v>0</v>
      </c>
      <c r="Y642" s="52">
        <v>77.319999999999993</v>
      </c>
      <c r="Z642" s="52">
        <v>1912.16</v>
      </c>
      <c r="AA642" s="52">
        <v>5721.84</v>
      </c>
      <c r="AB642" s="52">
        <v>0</v>
      </c>
      <c r="AC642" s="52">
        <v>0</v>
      </c>
      <c r="AD642" s="52">
        <v>255.23</v>
      </c>
      <c r="AE642" s="52">
        <v>0</v>
      </c>
      <c r="AF642" s="52">
        <v>0</v>
      </c>
      <c r="AG642" s="51">
        <f t="shared" si="86"/>
        <v>9675.7900000000009</v>
      </c>
      <c r="AI642" s="41">
        <v>1.0000000002037268E-2</v>
      </c>
    </row>
    <row r="643" spans="1:35" x14ac:dyDescent="0.3">
      <c r="A643" s="2" t="s">
        <v>68</v>
      </c>
      <c r="B643" s="3">
        <v>6004725</v>
      </c>
      <c r="C643" s="1">
        <v>145336</v>
      </c>
      <c r="D643" s="18">
        <v>3</v>
      </c>
      <c r="E643" s="59">
        <v>1.5</v>
      </c>
      <c r="F643" s="18">
        <v>8981</v>
      </c>
      <c r="G643" s="18">
        <v>15223</v>
      </c>
      <c r="H643" s="18">
        <v>9309.7199999999993</v>
      </c>
      <c r="I643" s="18">
        <f t="shared" si="80"/>
        <v>33513.72</v>
      </c>
      <c r="J643" s="18">
        <f t="shared" si="81"/>
        <v>8378.43</v>
      </c>
      <c r="K643" s="18">
        <f t="shared" si="82"/>
        <v>12567.645</v>
      </c>
      <c r="L643" s="17">
        <f t="shared" si="83"/>
        <v>1.7170624129762418E-3</v>
      </c>
      <c r="M643" s="16">
        <f t="shared" si="84"/>
        <v>30048.592227084231</v>
      </c>
      <c r="N643" s="18">
        <f t="shared" si="87"/>
        <v>8378.43</v>
      </c>
      <c r="O643" s="16">
        <v>3.586422781724528</v>
      </c>
      <c r="P643" s="16">
        <f t="shared" si="85"/>
        <v>30048.59</v>
      </c>
      <c r="Q643" s="41"/>
      <c r="R643" s="58">
        <v>8052.4100000000017</v>
      </c>
      <c r="S643" s="58">
        <v>2428.9</v>
      </c>
      <c r="T643" s="58">
        <v>3072.85</v>
      </c>
      <c r="U643" s="58">
        <v>0</v>
      </c>
      <c r="V643" s="58">
        <v>931.64</v>
      </c>
      <c r="W643" s="58">
        <v>316.32</v>
      </c>
      <c r="X643" s="58">
        <v>1597.43</v>
      </c>
      <c r="Y643" s="58">
        <v>0</v>
      </c>
      <c r="Z643" s="58">
        <v>1807.56</v>
      </c>
      <c r="AA643" s="58">
        <v>6231.41</v>
      </c>
      <c r="AB643" s="58">
        <v>2077.44</v>
      </c>
      <c r="AC643" s="58">
        <v>0</v>
      </c>
      <c r="AD643" s="58">
        <v>349.68</v>
      </c>
      <c r="AE643" s="58">
        <v>2493.46</v>
      </c>
      <c r="AF643" s="58">
        <v>689.49</v>
      </c>
      <c r="AG643" s="41">
        <f t="shared" si="86"/>
        <v>30048.59</v>
      </c>
      <c r="AI643" s="41">
        <v>-9.9999999983992893E-3</v>
      </c>
    </row>
    <row r="644" spans="1:35" x14ac:dyDescent="0.3">
      <c r="A644" s="2" t="s">
        <v>67</v>
      </c>
      <c r="B644" s="3">
        <v>6005375</v>
      </c>
      <c r="C644" s="1">
        <v>145931</v>
      </c>
      <c r="D644" s="18">
        <v>2</v>
      </c>
      <c r="E644" s="59">
        <v>0.75</v>
      </c>
      <c r="F644" s="18">
        <v>14264</v>
      </c>
      <c r="G644" s="18">
        <v>21930</v>
      </c>
      <c r="H644" s="18">
        <v>5980.8</v>
      </c>
      <c r="I644" s="18">
        <f t="shared" si="80"/>
        <v>42174.8</v>
      </c>
      <c r="J644" s="18">
        <f t="shared" si="81"/>
        <v>10543.7</v>
      </c>
      <c r="K644" s="18">
        <f t="shared" si="82"/>
        <v>7907.7750000000005</v>
      </c>
      <c r="L644" s="17">
        <f t="shared" si="83"/>
        <v>1.0804047395333973E-3</v>
      </c>
      <c r="M644" s="16">
        <f t="shared" si="84"/>
        <v>18907.082941834451</v>
      </c>
      <c r="N644" s="18">
        <f t="shared" ref="N644:N673" si="88">J644</f>
        <v>10543.7</v>
      </c>
      <c r="O644" s="16">
        <v>1.7932113908622638</v>
      </c>
      <c r="P644" s="16">
        <f t="shared" si="85"/>
        <v>18907.080000000002</v>
      </c>
      <c r="Q644" s="41"/>
      <c r="R644" s="58">
        <v>6394.59</v>
      </c>
      <c r="S644" s="58">
        <v>1051.77</v>
      </c>
      <c r="T644" s="58">
        <v>382.22</v>
      </c>
      <c r="U644" s="58">
        <v>0</v>
      </c>
      <c r="V644" s="58">
        <v>144.22999999999999</v>
      </c>
      <c r="W644" s="58">
        <v>129.54</v>
      </c>
      <c r="X644" s="58">
        <v>973.44</v>
      </c>
      <c r="Y644" s="58">
        <v>0</v>
      </c>
      <c r="Z644" s="58">
        <v>2673.68</v>
      </c>
      <c r="AA644" s="58">
        <v>2625.71</v>
      </c>
      <c r="AB644" s="58">
        <v>1906.63</v>
      </c>
      <c r="AC644" s="58">
        <v>0</v>
      </c>
      <c r="AD644" s="58">
        <v>492.24</v>
      </c>
      <c r="AE644" s="58">
        <v>1915.6</v>
      </c>
      <c r="AF644" s="58">
        <v>217.43</v>
      </c>
      <c r="AG644" s="41">
        <f t="shared" si="86"/>
        <v>18907.080000000002</v>
      </c>
      <c r="AI644" s="41">
        <v>0</v>
      </c>
    </row>
    <row r="645" spans="1:35" x14ac:dyDescent="0.3">
      <c r="A645" s="2" t="s">
        <v>66</v>
      </c>
      <c r="B645" s="3">
        <v>6005516</v>
      </c>
      <c r="C645" s="1">
        <v>145875</v>
      </c>
      <c r="D645" s="18">
        <v>3</v>
      </c>
      <c r="E645" s="59">
        <v>1.5</v>
      </c>
      <c r="F645" s="18">
        <v>4781</v>
      </c>
      <c r="G645" s="18">
        <v>9845</v>
      </c>
      <c r="H645" s="18">
        <v>2962.68</v>
      </c>
      <c r="I645" s="18">
        <f t="shared" si="80"/>
        <v>17588.68</v>
      </c>
      <c r="J645" s="18">
        <f t="shared" si="81"/>
        <v>4397.17</v>
      </c>
      <c r="K645" s="18">
        <f t="shared" si="82"/>
        <v>6595.7550000000001</v>
      </c>
      <c r="L645" s="17">
        <f t="shared" si="83"/>
        <v>9.0114918074946516E-4</v>
      </c>
      <c r="M645" s="16">
        <f t="shared" si="84"/>
        <v>15770.11066311564</v>
      </c>
      <c r="N645" s="18">
        <f t="shared" si="88"/>
        <v>4397.17</v>
      </c>
      <c r="O645" s="16">
        <v>3.586422781724528</v>
      </c>
      <c r="P645" s="16">
        <f t="shared" si="85"/>
        <v>15770.11</v>
      </c>
      <c r="Q645" s="41"/>
      <c r="R645" s="58">
        <v>4286.6800000000039</v>
      </c>
      <c r="S645" s="58">
        <v>265.11</v>
      </c>
      <c r="T645" s="58">
        <v>1056.67</v>
      </c>
      <c r="U645" s="58">
        <v>0</v>
      </c>
      <c r="V645" s="58">
        <v>270.38</v>
      </c>
      <c r="W645" s="58">
        <v>69.290000000000006</v>
      </c>
      <c r="X645" s="58">
        <v>994.91</v>
      </c>
      <c r="Y645" s="58">
        <v>0</v>
      </c>
      <c r="Z645" s="58">
        <v>612.38</v>
      </c>
      <c r="AA645" s="58">
        <v>1702.65</v>
      </c>
      <c r="AB645" s="58">
        <v>3648.29</v>
      </c>
      <c r="AC645" s="58">
        <v>0</v>
      </c>
      <c r="AD645" s="58">
        <v>183.8</v>
      </c>
      <c r="AE645" s="58">
        <v>1845.21</v>
      </c>
      <c r="AF645" s="58">
        <v>834.74</v>
      </c>
      <c r="AG645" s="41">
        <f t="shared" si="86"/>
        <v>15770.110000000002</v>
      </c>
      <c r="AI645" s="41">
        <v>1.0000000003856258E-2</v>
      </c>
    </row>
    <row r="646" spans="1:35" x14ac:dyDescent="0.3">
      <c r="A646" s="2" t="s">
        <v>65</v>
      </c>
      <c r="B646" s="3">
        <v>6014377</v>
      </c>
      <c r="C646" s="1">
        <v>146028</v>
      </c>
      <c r="D646" s="18">
        <v>5</v>
      </c>
      <c r="E646" s="59">
        <v>3.5</v>
      </c>
      <c r="F646" s="18">
        <v>4134</v>
      </c>
      <c r="G646" s="18">
        <v>14568</v>
      </c>
      <c r="H646" s="18">
        <v>7313.04</v>
      </c>
      <c r="I646" s="18">
        <f t="shared" si="80"/>
        <v>26015.040000000001</v>
      </c>
      <c r="J646" s="18">
        <f t="shared" si="81"/>
        <v>6503.76</v>
      </c>
      <c r="K646" s="18">
        <f t="shared" si="82"/>
        <v>22763.16</v>
      </c>
      <c r="L646" s="17">
        <f t="shared" si="83"/>
        <v>3.110031070782495E-3</v>
      </c>
      <c r="M646" s="16">
        <f t="shared" si="84"/>
        <v>54425.543738693661</v>
      </c>
      <c r="N646" s="18">
        <f t="shared" si="88"/>
        <v>6503.76</v>
      </c>
      <c r="O646" s="16">
        <v>8.3683198240239083</v>
      </c>
      <c r="P646" s="16">
        <f t="shared" si="85"/>
        <v>54425.54</v>
      </c>
      <c r="Q646" s="41"/>
      <c r="R646" s="58">
        <v>8648.6500000000051</v>
      </c>
      <c r="S646" s="58">
        <v>2217.77</v>
      </c>
      <c r="T646" s="58">
        <v>3693.94</v>
      </c>
      <c r="U646" s="58">
        <v>0</v>
      </c>
      <c r="V646" s="58">
        <v>4062.99</v>
      </c>
      <c r="W646" s="58">
        <v>1293.4100000000001</v>
      </c>
      <c r="X646" s="58">
        <v>4031.35</v>
      </c>
      <c r="Y646" s="58">
        <v>0</v>
      </c>
      <c r="Z646" s="58">
        <v>6987.55</v>
      </c>
      <c r="AA646" s="58">
        <v>14483.47</v>
      </c>
      <c r="AB646" s="58">
        <v>29.29</v>
      </c>
      <c r="AC646" s="58">
        <v>0</v>
      </c>
      <c r="AD646" s="58">
        <v>1479.1</v>
      </c>
      <c r="AE646" s="58">
        <v>6776.25</v>
      </c>
      <c r="AF646" s="58">
        <v>721.77</v>
      </c>
      <c r="AG646" s="41">
        <f t="shared" si="86"/>
        <v>54425.54</v>
      </c>
      <c r="AI646" s="41">
        <v>-9.9999999947613105E-3</v>
      </c>
    </row>
    <row r="647" spans="1:35" x14ac:dyDescent="0.3">
      <c r="A647" s="57" t="s">
        <v>64</v>
      </c>
      <c r="B647" s="23">
        <v>6014963</v>
      </c>
      <c r="C647" s="22">
        <v>145923</v>
      </c>
      <c r="D647" s="54">
        <v>2</v>
      </c>
      <c r="E647" s="56">
        <v>0.75</v>
      </c>
      <c r="F647" s="54">
        <v>7915</v>
      </c>
      <c r="G647" s="54">
        <v>16301</v>
      </c>
      <c r="H647" s="54">
        <v>8200.08</v>
      </c>
      <c r="I647" s="54">
        <f t="shared" si="80"/>
        <v>32416.080000000002</v>
      </c>
      <c r="J647" s="54">
        <f t="shared" si="81"/>
        <v>8104.02</v>
      </c>
      <c r="K647" s="54">
        <f t="shared" si="82"/>
        <v>6078.0150000000003</v>
      </c>
      <c r="L647" s="55">
        <f t="shared" si="83"/>
        <v>8.3041262718717729E-4</v>
      </c>
      <c r="M647" s="53">
        <f t="shared" si="84"/>
        <v>14532.220975775603</v>
      </c>
      <c r="N647" s="54">
        <f t="shared" si="88"/>
        <v>8104.02</v>
      </c>
      <c r="O647" s="53">
        <v>1.7932113908622638</v>
      </c>
      <c r="P647" s="53">
        <f t="shared" si="85"/>
        <v>14532.22</v>
      </c>
      <c r="Q647" s="41"/>
      <c r="R647" s="52">
        <v>3548.32</v>
      </c>
      <c r="S647" s="52">
        <v>10.54</v>
      </c>
      <c r="T647" s="52">
        <v>769.34</v>
      </c>
      <c r="U647" s="52">
        <v>0</v>
      </c>
      <c r="V647" s="52">
        <v>1945.76</v>
      </c>
      <c r="W647" s="52">
        <v>296.36</v>
      </c>
      <c r="X647" s="52">
        <v>654.11</v>
      </c>
      <c r="Y647" s="52">
        <v>0</v>
      </c>
      <c r="Z647" s="52">
        <v>1751.97</v>
      </c>
      <c r="AA647" s="52">
        <v>2587.16</v>
      </c>
      <c r="AB647" s="52">
        <v>166.77</v>
      </c>
      <c r="AC647" s="52">
        <v>0</v>
      </c>
      <c r="AD647" s="52">
        <v>262.70999999999998</v>
      </c>
      <c r="AE647" s="52">
        <v>2094.02</v>
      </c>
      <c r="AF647" s="52">
        <v>445.16</v>
      </c>
      <c r="AG647" s="51">
        <f t="shared" si="86"/>
        <v>14532.22</v>
      </c>
      <c r="AI647" s="41">
        <v>0</v>
      </c>
    </row>
    <row r="648" spans="1:35" x14ac:dyDescent="0.3">
      <c r="A648" s="2" t="s">
        <v>63</v>
      </c>
      <c r="B648" s="3">
        <v>6014682</v>
      </c>
      <c r="C648" s="1">
        <v>145899</v>
      </c>
      <c r="D648" s="18">
        <v>3</v>
      </c>
      <c r="E648" s="59">
        <v>1.5</v>
      </c>
      <c r="F648" s="18">
        <v>6762</v>
      </c>
      <c r="G648" s="18">
        <v>7319</v>
      </c>
      <c r="H648" s="18">
        <v>9833.8799999999992</v>
      </c>
      <c r="I648" s="18">
        <f t="shared" si="80"/>
        <v>23914.879999999997</v>
      </c>
      <c r="J648" s="18">
        <f t="shared" si="81"/>
        <v>5978.7199999999993</v>
      </c>
      <c r="K648" s="18">
        <f t="shared" si="82"/>
        <v>8968.0799999999981</v>
      </c>
      <c r="L648" s="17">
        <f t="shared" si="83"/>
        <v>1.2252695779172607E-3</v>
      </c>
      <c r="M648" s="16">
        <f t="shared" si="84"/>
        <v>21442.21761355206</v>
      </c>
      <c r="N648" s="18">
        <f t="shared" si="88"/>
        <v>5978.7199999999993</v>
      </c>
      <c r="O648" s="16">
        <v>3.586422781724528</v>
      </c>
      <c r="P648" s="16">
        <f t="shared" si="85"/>
        <v>21442.22</v>
      </c>
      <c r="Q648" s="41"/>
      <c r="R648" s="58">
        <v>6062.840000000002</v>
      </c>
      <c r="S648" s="58">
        <v>1818.1</v>
      </c>
      <c r="T648" s="58">
        <v>1330.06</v>
      </c>
      <c r="U648" s="58">
        <v>0</v>
      </c>
      <c r="V648" s="58">
        <v>1633.58</v>
      </c>
      <c r="W648" s="58">
        <v>485.03</v>
      </c>
      <c r="X648" s="58">
        <v>3390.68</v>
      </c>
      <c r="Y648" s="58">
        <v>159.66999999999999</v>
      </c>
      <c r="Z648" s="58">
        <v>1222.97</v>
      </c>
      <c r="AA648" s="58">
        <v>2341.04</v>
      </c>
      <c r="AB648" s="58">
        <v>520.03</v>
      </c>
      <c r="AC648" s="58">
        <v>0</v>
      </c>
      <c r="AD648" s="58">
        <v>232.22</v>
      </c>
      <c r="AE648" s="58">
        <v>1960.88</v>
      </c>
      <c r="AF648" s="58">
        <v>285.12</v>
      </c>
      <c r="AG648" s="41">
        <f t="shared" si="86"/>
        <v>21442.22</v>
      </c>
      <c r="AI648" s="41">
        <v>-9.9999999983992893E-3</v>
      </c>
    </row>
    <row r="649" spans="1:35" x14ac:dyDescent="0.3">
      <c r="A649" s="2" t="s">
        <v>62</v>
      </c>
      <c r="B649" s="3">
        <v>6008825</v>
      </c>
      <c r="C649" s="1">
        <v>145632</v>
      </c>
      <c r="D649" s="18">
        <v>1</v>
      </c>
      <c r="E649" s="59">
        <v>0</v>
      </c>
      <c r="F649" s="18">
        <v>6079</v>
      </c>
      <c r="G649" s="18">
        <v>20163</v>
      </c>
      <c r="H649" s="18">
        <v>7154.28</v>
      </c>
      <c r="I649" s="18">
        <f t="shared" si="80"/>
        <v>33396.28</v>
      </c>
      <c r="J649" s="18">
        <f t="shared" si="81"/>
        <v>8349.07</v>
      </c>
      <c r="K649" s="18">
        <f t="shared" si="82"/>
        <v>0</v>
      </c>
      <c r="L649" s="17">
        <f t="shared" si="83"/>
        <v>0</v>
      </c>
      <c r="M649" s="16">
        <f t="shared" si="84"/>
        <v>0</v>
      </c>
      <c r="N649" s="18">
        <f t="shared" si="88"/>
        <v>8349.07</v>
      </c>
      <c r="O649" s="16">
        <v>0</v>
      </c>
      <c r="P649" s="16">
        <f t="shared" si="85"/>
        <v>0</v>
      </c>
      <c r="Q649" s="41"/>
      <c r="R649" s="58">
        <v>0</v>
      </c>
      <c r="S649" s="58">
        <v>0</v>
      </c>
      <c r="T649" s="58">
        <v>0</v>
      </c>
      <c r="U649" s="58">
        <v>0</v>
      </c>
      <c r="V649" s="58">
        <v>0</v>
      </c>
      <c r="W649" s="58">
        <v>0</v>
      </c>
      <c r="X649" s="58">
        <v>0</v>
      </c>
      <c r="Y649" s="58">
        <v>0</v>
      </c>
      <c r="Z649" s="58">
        <v>0</v>
      </c>
      <c r="AA649" s="58">
        <v>0</v>
      </c>
      <c r="AB649" s="58">
        <v>0</v>
      </c>
      <c r="AC649" s="58">
        <v>0</v>
      </c>
      <c r="AD649" s="58">
        <v>0</v>
      </c>
      <c r="AE649" s="58">
        <v>0</v>
      </c>
      <c r="AF649" s="58">
        <v>0</v>
      </c>
      <c r="AG649" s="41">
        <f t="shared" si="86"/>
        <v>0</v>
      </c>
      <c r="AI649" s="41">
        <v>0</v>
      </c>
    </row>
    <row r="650" spans="1:35" x14ac:dyDescent="0.3">
      <c r="A650" s="2" t="s">
        <v>61</v>
      </c>
      <c r="B650" s="3">
        <v>6008262</v>
      </c>
      <c r="C650" s="1">
        <v>145806</v>
      </c>
      <c r="D650" s="18">
        <v>4</v>
      </c>
      <c r="E650" s="59">
        <v>2.5</v>
      </c>
      <c r="F650" s="18">
        <v>1996</v>
      </c>
      <c r="G650" s="18">
        <v>31236</v>
      </c>
      <c r="H650" s="18">
        <v>5826</v>
      </c>
      <c r="I650" s="18">
        <f t="shared" si="80"/>
        <v>39058</v>
      </c>
      <c r="J650" s="18">
        <f t="shared" si="81"/>
        <v>9764.5</v>
      </c>
      <c r="K650" s="18">
        <f t="shared" si="82"/>
        <v>24411.25</v>
      </c>
      <c r="L650" s="17">
        <f t="shared" si="83"/>
        <v>3.3352024049665857E-3</v>
      </c>
      <c r="M650" s="16">
        <f t="shared" si="84"/>
        <v>58366.042086915251</v>
      </c>
      <c r="N650" s="18">
        <f t="shared" si="88"/>
        <v>9764.5</v>
      </c>
      <c r="O650" s="16">
        <v>5.9773713028742117</v>
      </c>
      <c r="P650" s="16">
        <f t="shared" si="85"/>
        <v>58366.04</v>
      </c>
      <c r="Q650" s="41"/>
      <c r="R650" s="58">
        <v>2982.71</v>
      </c>
      <c r="S650" s="58">
        <v>2118.98</v>
      </c>
      <c r="T650" s="58">
        <v>179.32</v>
      </c>
      <c r="U650" s="58">
        <v>0</v>
      </c>
      <c r="V650" s="58">
        <v>46.32</v>
      </c>
      <c r="W650" s="58">
        <v>1318.01</v>
      </c>
      <c r="X650" s="58">
        <v>5043.41</v>
      </c>
      <c r="Y650" s="58">
        <v>0</v>
      </c>
      <c r="Z650" s="58">
        <v>8870.42</v>
      </c>
      <c r="AA650" s="58">
        <v>15713.01</v>
      </c>
      <c r="AB650" s="58">
        <v>7952.89</v>
      </c>
      <c r="AC650" s="58">
        <v>0</v>
      </c>
      <c r="AD650" s="58">
        <v>1527.22</v>
      </c>
      <c r="AE650" s="58">
        <v>11875.54</v>
      </c>
      <c r="AF650" s="58">
        <v>738.21</v>
      </c>
      <c r="AG650" s="41">
        <f t="shared" si="86"/>
        <v>58366.04</v>
      </c>
      <c r="AI650" s="41">
        <v>0</v>
      </c>
    </row>
    <row r="651" spans="1:35" x14ac:dyDescent="0.3">
      <c r="A651" s="2" t="s">
        <v>60</v>
      </c>
      <c r="B651" s="3">
        <v>6009740</v>
      </c>
      <c r="C651" s="1">
        <v>145000</v>
      </c>
      <c r="D651" s="18">
        <v>3</v>
      </c>
      <c r="E651" s="59">
        <v>1.5</v>
      </c>
      <c r="F651" s="18">
        <v>6792</v>
      </c>
      <c r="G651" s="18">
        <v>10764</v>
      </c>
      <c r="H651" s="18">
        <v>5077.8</v>
      </c>
      <c r="I651" s="18">
        <f t="shared" si="80"/>
        <v>22633.8</v>
      </c>
      <c r="J651" s="18">
        <f t="shared" si="81"/>
        <v>5658.45</v>
      </c>
      <c r="K651" s="18">
        <f t="shared" si="82"/>
        <v>8487.6749999999993</v>
      </c>
      <c r="L651" s="17">
        <f t="shared" si="83"/>
        <v>1.1596339422428087E-3</v>
      </c>
      <c r="M651" s="16">
        <f t="shared" si="84"/>
        <v>20293.593989249151</v>
      </c>
      <c r="N651" s="18">
        <f t="shared" si="88"/>
        <v>5658.45</v>
      </c>
      <c r="O651" s="16">
        <v>3.586422781724528</v>
      </c>
      <c r="P651" s="16">
        <f t="shared" si="85"/>
        <v>20293.59</v>
      </c>
      <c r="Q651" s="41"/>
      <c r="R651" s="58">
        <v>6089.7499999999982</v>
      </c>
      <c r="S651" s="58">
        <v>0</v>
      </c>
      <c r="T651" s="58">
        <v>0</v>
      </c>
      <c r="U651" s="58">
        <v>0</v>
      </c>
      <c r="V651" s="58">
        <v>0</v>
      </c>
      <c r="W651" s="58">
        <v>0</v>
      </c>
      <c r="X651" s="58">
        <v>0</v>
      </c>
      <c r="Y651" s="58">
        <v>4552.78</v>
      </c>
      <c r="Z651" s="58">
        <v>1566.37</v>
      </c>
      <c r="AA651" s="58">
        <v>3703.88</v>
      </c>
      <c r="AB651" s="58">
        <v>0</v>
      </c>
      <c r="AC651" s="58">
        <v>0</v>
      </c>
      <c r="AD651" s="58">
        <v>202.63</v>
      </c>
      <c r="AE651" s="58">
        <v>1964.46</v>
      </c>
      <c r="AF651" s="58">
        <v>2213.7199999999998</v>
      </c>
      <c r="AG651" s="41">
        <f t="shared" si="86"/>
        <v>20293.59</v>
      </c>
      <c r="AI651" s="41">
        <v>9.9999999983992893E-3</v>
      </c>
    </row>
    <row r="652" spans="1:35" x14ac:dyDescent="0.3">
      <c r="A652" s="57" t="s">
        <v>59</v>
      </c>
      <c r="B652" s="23">
        <v>6002430</v>
      </c>
      <c r="C652" s="22">
        <v>145659</v>
      </c>
      <c r="D652" s="54">
        <v>2</v>
      </c>
      <c r="E652" s="56">
        <v>0.75</v>
      </c>
      <c r="F652" s="54">
        <v>9701</v>
      </c>
      <c r="G652" s="54">
        <v>24091</v>
      </c>
      <c r="H652" s="54">
        <v>5919.48</v>
      </c>
      <c r="I652" s="54">
        <f t="shared" si="80"/>
        <v>39711.479999999996</v>
      </c>
      <c r="J652" s="54">
        <f t="shared" si="81"/>
        <v>9927.869999999999</v>
      </c>
      <c r="K652" s="54">
        <f t="shared" si="82"/>
        <v>7445.9024999999992</v>
      </c>
      <c r="L652" s="55">
        <f t="shared" si="83"/>
        <v>1.0173011183428422E-3</v>
      </c>
      <c r="M652" s="53">
        <f t="shared" si="84"/>
        <v>17802.769570999739</v>
      </c>
      <c r="N652" s="54">
        <f t="shared" si="88"/>
        <v>9927.869999999999</v>
      </c>
      <c r="O652" s="53">
        <v>1.7932113908622638</v>
      </c>
      <c r="P652" s="53">
        <f t="shared" si="85"/>
        <v>17802.77</v>
      </c>
      <c r="Q652" s="41"/>
      <c r="R652" s="52">
        <v>4348.9799999999977</v>
      </c>
      <c r="S652" s="52">
        <v>762.94</v>
      </c>
      <c r="T652" s="52">
        <v>395.78</v>
      </c>
      <c r="U652" s="52">
        <v>0</v>
      </c>
      <c r="V652" s="52">
        <v>467.71</v>
      </c>
      <c r="W652" s="52">
        <v>137.07</v>
      </c>
      <c r="X652" s="52">
        <v>890.22</v>
      </c>
      <c r="Y652" s="52">
        <v>0</v>
      </c>
      <c r="Z652" s="52">
        <v>2595.23</v>
      </c>
      <c r="AA652" s="52">
        <v>4274.12</v>
      </c>
      <c r="AB652" s="52">
        <v>1354.32</v>
      </c>
      <c r="AC652" s="52">
        <v>0</v>
      </c>
      <c r="AD652" s="52">
        <v>547.38</v>
      </c>
      <c r="AE652" s="52">
        <v>1700.41</v>
      </c>
      <c r="AF652" s="52">
        <v>328.61</v>
      </c>
      <c r="AG652" s="51">
        <f t="shared" si="86"/>
        <v>17802.77</v>
      </c>
      <c r="AI652" s="41">
        <v>-1.0000000002037268E-2</v>
      </c>
    </row>
    <row r="653" spans="1:35" x14ac:dyDescent="0.3">
      <c r="A653" s="2" t="s">
        <v>58</v>
      </c>
      <c r="B653" s="3">
        <v>6009757</v>
      </c>
      <c r="C653" s="1">
        <v>145939</v>
      </c>
      <c r="D653" s="18">
        <v>5</v>
      </c>
      <c r="E653" s="59">
        <v>3.5</v>
      </c>
      <c r="F653" s="18">
        <v>6231</v>
      </c>
      <c r="G653" s="18">
        <v>20709</v>
      </c>
      <c r="H653" s="18">
        <v>3597</v>
      </c>
      <c r="I653" s="18">
        <f t="shared" si="80"/>
        <v>30537</v>
      </c>
      <c r="J653" s="18">
        <f t="shared" si="81"/>
        <v>7634.25</v>
      </c>
      <c r="K653" s="18">
        <f t="shared" si="82"/>
        <v>26719.875</v>
      </c>
      <c r="L653" s="17">
        <f t="shared" si="83"/>
        <v>3.6506197495173964E-3</v>
      </c>
      <c r="M653" s="16">
        <f t="shared" si="84"/>
        <v>63885.845616554434</v>
      </c>
      <c r="N653" s="18">
        <f t="shared" si="88"/>
        <v>7634.25</v>
      </c>
      <c r="O653" s="16">
        <v>8.3683198240239083</v>
      </c>
      <c r="P653" s="16">
        <f t="shared" si="85"/>
        <v>63885.85</v>
      </c>
      <c r="Q653" s="41"/>
      <c r="R653" s="58">
        <v>13035.75</v>
      </c>
      <c r="S653" s="58">
        <v>2152.75</v>
      </c>
      <c r="T653" s="58">
        <v>895.41</v>
      </c>
      <c r="U653" s="58">
        <v>0</v>
      </c>
      <c r="V653" s="58">
        <v>380.76</v>
      </c>
      <c r="W653" s="58">
        <v>257.33</v>
      </c>
      <c r="X653" s="58">
        <v>3838.97</v>
      </c>
      <c r="Y653" s="58">
        <v>0</v>
      </c>
      <c r="Z653" s="58">
        <v>6864.11</v>
      </c>
      <c r="AA653" s="58">
        <v>10341.15</v>
      </c>
      <c r="AB653" s="58">
        <v>9412.27</v>
      </c>
      <c r="AC653" s="58">
        <v>0</v>
      </c>
      <c r="AD653" s="58">
        <v>1127.6300000000001</v>
      </c>
      <c r="AE653" s="58">
        <v>13615.26</v>
      </c>
      <c r="AF653" s="58">
        <v>1964.46</v>
      </c>
      <c r="AG653" s="41">
        <f t="shared" si="86"/>
        <v>63885.85</v>
      </c>
      <c r="AI653" s="41">
        <v>0</v>
      </c>
    </row>
    <row r="654" spans="1:35" x14ac:dyDescent="0.3">
      <c r="A654" s="2" t="s">
        <v>57</v>
      </c>
      <c r="B654" s="3">
        <v>6009765</v>
      </c>
      <c r="C654" s="1">
        <v>145389</v>
      </c>
      <c r="D654" s="18">
        <v>2</v>
      </c>
      <c r="E654" s="59">
        <v>0.75</v>
      </c>
      <c r="F654" s="18">
        <v>3455</v>
      </c>
      <c r="G654" s="18">
        <v>13660</v>
      </c>
      <c r="H654" s="18">
        <v>0</v>
      </c>
      <c r="I654" s="18">
        <f t="shared" si="80"/>
        <v>17115</v>
      </c>
      <c r="J654" s="18">
        <f t="shared" si="81"/>
        <v>4278.75</v>
      </c>
      <c r="K654" s="18">
        <f t="shared" si="82"/>
        <v>3209.0625</v>
      </c>
      <c r="L654" s="17">
        <f t="shared" si="83"/>
        <v>4.3844018506582346E-4</v>
      </c>
      <c r="M654" s="16">
        <f t="shared" si="84"/>
        <v>7672.7032386519104</v>
      </c>
      <c r="N654" s="18">
        <f t="shared" si="88"/>
        <v>4278.75</v>
      </c>
      <c r="O654" s="16">
        <v>1.7932113908622638</v>
      </c>
      <c r="P654" s="16">
        <f t="shared" si="85"/>
        <v>7672.7</v>
      </c>
      <c r="Q654" s="41"/>
      <c r="R654" s="58">
        <v>1548.89</v>
      </c>
      <c r="S654" s="58">
        <v>0</v>
      </c>
      <c r="T654" s="58">
        <v>0</v>
      </c>
      <c r="U654" s="58">
        <v>0</v>
      </c>
      <c r="V654" s="58">
        <v>0</v>
      </c>
      <c r="W654" s="58">
        <v>0</v>
      </c>
      <c r="X654" s="58">
        <v>0</v>
      </c>
      <c r="Y654" s="58">
        <v>0</v>
      </c>
      <c r="Z654" s="58">
        <v>2456.25</v>
      </c>
      <c r="AA654" s="58">
        <v>2267.5100000000002</v>
      </c>
      <c r="AB654" s="58">
        <v>0</v>
      </c>
      <c r="AC654" s="58">
        <v>0</v>
      </c>
      <c r="AD654" s="58">
        <v>393.16</v>
      </c>
      <c r="AE654" s="58">
        <v>730.29</v>
      </c>
      <c r="AF654" s="58">
        <v>276.60000000000002</v>
      </c>
      <c r="AG654" s="41">
        <f t="shared" si="86"/>
        <v>7672.7000000000007</v>
      </c>
      <c r="AI654" s="41">
        <v>0</v>
      </c>
    </row>
    <row r="655" spans="1:35" x14ac:dyDescent="0.3">
      <c r="A655" s="2" t="s">
        <v>56</v>
      </c>
      <c r="B655" s="3">
        <v>6009435</v>
      </c>
      <c r="C655" s="1">
        <v>145887</v>
      </c>
      <c r="D655" s="18">
        <v>5</v>
      </c>
      <c r="E655" s="59">
        <v>3.5</v>
      </c>
      <c r="F655" s="18">
        <v>2705</v>
      </c>
      <c r="G655" s="18">
        <v>10225</v>
      </c>
      <c r="H655" s="18">
        <v>2242.8000000000002</v>
      </c>
      <c r="I655" s="18">
        <f t="shared" si="80"/>
        <v>15172.8</v>
      </c>
      <c r="J655" s="18">
        <f t="shared" si="81"/>
        <v>3793.2</v>
      </c>
      <c r="K655" s="18">
        <f t="shared" si="82"/>
        <v>13276.199999999999</v>
      </c>
      <c r="L655" s="17">
        <f t="shared" si="83"/>
        <v>1.8138691860849969E-3</v>
      </c>
      <c r="M655" s="16">
        <f t="shared" si="84"/>
        <v>31742.710756487446</v>
      </c>
      <c r="N655" s="18">
        <f t="shared" si="88"/>
        <v>3793.2</v>
      </c>
      <c r="O655" s="16">
        <v>8.3683198240239083</v>
      </c>
      <c r="P655" s="16">
        <f t="shared" si="85"/>
        <v>31742.71</v>
      </c>
      <c r="Q655" s="41"/>
      <c r="R655" s="58">
        <v>5659.0700000000015</v>
      </c>
      <c r="S655" s="58">
        <v>0</v>
      </c>
      <c r="T655" s="58">
        <v>311.05</v>
      </c>
      <c r="U655" s="58">
        <v>0</v>
      </c>
      <c r="V655" s="58">
        <v>2145.7199999999998</v>
      </c>
      <c r="W655" s="58">
        <v>485.03</v>
      </c>
      <c r="X655" s="58">
        <v>1750.32</v>
      </c>
      <c r="Y655" s="58">
        <v>0</v>
      </c>
      <c r="Z655" s="58">
        <v>10966.68</v>
      </c>
      <c r="AA655" s="58">
        <v>4443.58</v>
      </c>
      <c r="AB655" s="58">
        <v>0</v>
      </c>
      <c r="AC655" s="58">
        <v>0</v>
      </c>
      <c r="AD655" s="58">
        <v>2039.78</v>
      </c>
      <c r="AE655" s="58">
        <v>3753.19</v>
      </c>
      <c r="AF655" s="58">
        <v>188.29</v>
      </c>
      <c r="AG655" s="41">
        <f t="shared" si="86"/>
        <v>31742.710000000003</v>
      </c>
      <c r="AI655" s="41">
        <v>-9.9999999983992893E-3</v>
      </c>
    </row>
    <row r="656" spans="1:35" x14ac:dyDescent="0.3">
      <c r="A656" s="2" t="s">
        <v>55</v>
      </c>
      <c r="B656" s="3">
        <v>6009856</v>
      </c>
      <c r="C656" s="1">
        <v>145429</v>
      </c>
      <c r="D656" s="18">
        <v>5</v>
      </c>
      <c r="E656" s="59">
        <v>3.5</v>
      </c>
      <c r="F656" s="18">
        <v>5053</v>
      </c>
      <c r="G656" s="18">
        <v>44726</v>
      </c>
      <c r="H656" s="18">
        <v>4087</v>
      </c>
      <c r="I656" s="18">
        <f t="shared" si="80"/>
        <v>53866</v>
      </c>
      <c r="J656" s="18">
        <f t="shared" si="81"/>
        <v>13466.5</v>
      </c>
      <c r="K656" s="18">
        <f t="shared" si="82"/>
        <v>47132.75</v>
      </c>
      <c r="L656" s="17">
        <f t="shared" si="83"/>
        <v>6.4395416520124467E-3</v>
      </c>
      <c r="M656" s="16">
        <f t="shared" si="84"/>
        <v>112691.97891021782</v>
      </c>
      <c r="N656" s="18">
        <f t="shared" si="88"/>
        <v>13466.5</v>
      </c>
      <c r="O656" s="16">
        <v>8.3683198240239083</v>
      </c>
      <c r="P656" s="16">
        <f t="shared" si="85"/>
        <v>112691.98</v>
      </c>
      <c r="Q656" s="41"/>
      <c r="R656" s="58">
        <v>10571.289999999995</v>
      </c>
      <c r="S656" s="58">
        <v>2602.5500000000002</v>
      </c>
      <c r="T656" s="58">
        <v>945.62</v>
      </c>
      <c r="U656" s="58">
        <v>0</v>
      </c>
      <c r="V656" s="58">
        <v>487.45</v>
      </c>
      <c r="W656" s="58">
        <v>577.41</v>
      </c>
      <c r="X656" s="58">
        <v>3937.29</v>
      </c>
      <c r="Y656" s="58">
        <v>0</v>
      </c>
      <c r="Z656" s="58">
        <v>18619.509999999998</v>
      </c>
      <c r="AA656" s="58">
        <v>24272.31</v>
      </c>
      <c r="AB656" s="58">
        <v>16349.61</v>
      </c>
      <c r="AC656" s="58">
        <v>0</v>
      </c>
      <c r="AD656" s="58">
        <v>3631.85</v>
      </c>
      <c r="AE656" s="58">
        <v>18650.89</v>
      </c>
      <c r="AF656" s="58">
        <v>12046.2</v>
      </c>
      <c r="AG656" s="41">
        <f t="shared" si="86"/>
        <v>112691.98</v>
      </c>
      <c r="AI656" s="41">
        <v>9.9999999947613105E-3</v>
      </c>
    </row>
    <row r="657" spans="1:35" x14ac:dyDescent="0.3">
      <c r="A657" s="57" t="s">
        <v>54</v>
      </c>
      <c r="B657" s="23">
        <v>6006100</v>
      </c>
      <c r="C657" s="22">
        <v>145591</v>
      </c>
      <c r="D657" s="54">
        <v>3</v>
      </c>
      <c r="E657" s="56">
        <v>1.5</v>
      </c>
      <c r="F657" s="54">
        <v>2511</v>
      </c>
      <c r="G657" s="54">
        <v>2878</v>
      </c>
      <c r="H657" s="54">
        <v>2610.7199999999998</v>
      </c>
      <c r="I657" s="54">
        <f t="shared" si="80"/>
        <v>7999.7199999999993</v>
      </c>
      <c r="J657" s="54">
        <f t="shared" si="81"/>
        <v>1999.9299999999998</v>
      </c>
      <c r="K657" s="54">
        <f t="shared" si="82"/>
        <v>2999.8949999999995</v>
      </c>
      <c r="L657" s="55">
        <f t="shared" si="83"/>
        <v>4.0986254364881904E-4</v>
      </c>
      <c r="M657" s="53">
        <f t="shared" si="84"/>
        <v>7172.5945138543329</v>
      </c>
      <c r="N657" s="54">
        <f t="shared" si="88"/>
        <v>1999.9299999999998</v>
      </c>
      <c r="O657" s="53">
        <v>3.586422781724528</v>
      </c>
      <c r="P657" s="53">
        <f t="shared" si="85"/>
        <v>7172.59</v>
      </c>
      <c r="Q657" s="41"/>
      <c r="R657" s="52">
        <v>2251.38</v>
      </c>
      <c r="S657" s="52">
        <v>1056.67</v>
      </c>
      <c r="T657" s="52">
        <v>659.76</v>
      </c>
      <c r="U657" s="52">
        <v>0</v>
      </c>
      <c r="V657" s="52">
        <v>624.36</v>
      </c>
      <c r="W657" s="52">
        <v>0</v>
      </c>
      <c r="X657" s="52">
        <v>0</v>
      </c>
      <c r="Y657" s="52">
        <v>0</v>
      </c>
      <c r="Z657" s="52">
        <v>628.52</v>
      </c>
      <c r="AA657" s="52">
        <v>482.37</v>
      </c>
      <c r="AB657" s="52">
        <v>388.23</v>
      </c>
      <c r="AC657" s="52">
        <v>0</v>
      </c>
      <c r="AD657" s="52">
        <v>205.32</v>
      </c>
      <c r="AE657" s="52">
        <v>858.05</v>
      </c>
      <c r="AF657" s="52">
        <v>17.93</v>
      </c>
      <c r="AG657" s="51">
        <f t="shared" si="86"/>
        <v>7172.5900000000011</v>
      </c>
      <c r="AI657" s="41">
        <v>0</v>
      </c>
    </row>
    <row r="658" spans="1:35" x14ac:dyDescent="0.3">
      <c r="A658" s="2" t="s">
        <v>53</v>
      </c>
      <c r="B658" s="3">
        <v>6009864</v>
      </c>
      <c r="C658" s="1">
        <v>146047</v>
      </c>
      <c r="D658" s="18">
        <v>3</v>
      </c>
      <c r="E658" s="59">
        <v>1.5</v>
      </c>
      <c r="F658" s="18">
        <v>2542</v>
      </c>
      <c r="G658" s="18">
        <v>5362</v>
      </c>
      <c r="H658" s="18">
        <v>0</v>
      </c>
      <c r="I658" s="18">
        <f t="shared" ref="I658:I721" si="89">SUM(F658:H658)</f>
        <v>7904</v>
      </c>
      <c r="J658" s="18">
        <f t="shared" ref="J658:J721" si="90">I658/4</f>
        <v>1976</v>
      </c>
      <c r="K658" s="18">
        <f t="shared" ref="K658:K721" si="91">J658*E658</f>
        <v>2964</v>
      </c>
      <c r="L658" s="17">
        <f t="shared" ref="L658:L721" si="92">K658/$K$674</f>
        <v>4.0495836666786666E-4</v>
      </c>
      <c r="M658" s="16">
        <f t="shared" ref="M658:M721" si="93">$M$15*L658</f>
        <v>7086.7714166876667</v>
      </c>
      <c r="N658" s="18">
        <f t="shared" si="88"/>
        <v>1976</v>
      </c>
      <c r="O658" s="16">
        <v>3.586422781724528</v>
      </c>
      <c r="P658" s="16">
        <f t="shared" ref="P658:P721" si="94">ROUND(N658*O658,2)</f>
        <v>7086.77</v>
      </c>
      <c r="Q658" s="41"/>
      <c r="R658" s="58">
        <v>2279.17</v>
      </c>
      <c r="S658" s="58">
        <v>0</v>
      </c>
      <c r="T658" s="58">
        <v>0</v>
      </c>
      <c r="U658" s="58">
        <v>0</v>
      </c>
      <c r="V658" s="58">
        <v>0</v>
      </c>
      <c r="W658" s="58">
        <v>0</v>
      </c>
      <c r="X658" s="58">
        <v>0</v>
      </c>
      <c r="Y658" s="58">
        <v>0</v>
      </c>
      <c r="Z658" s="58">
        <v>397.2</v>
      </c>
      <c r="AA658" s="58">
        <v>0</v>
      </c>
      <c r="AB658" s="58">
        <v>0</v>
      </c>
      <c r="AC658" s="58">
        <v>0</v>
      </c>
      <c r="AD658" s="58">
        <v>0</v>
      </c>
      <c r="AE658" s="58">
        <v>4410.3999999999996</v>
      </c>
      <c r="AF658" s="58">
        <v>0</v>
      </c>
      <c r="AG658" s="41">
        <f t="shared" ref="AG658:AG721" si="95">SUM(R658:AF658)</f>
        <v>7086.7699999999995</v>
      </c>
      <c r="AI658" s="41">
        <v>0</v>
      </c>
    </row>
    <row r="659" spans="1:35" x14ac:dyDescent="0.3">
      <c r="A659" s="2" t="s">
        <v>52</v>
      </c>
      <c r="B659" s="3">
        <v>6009872</v>
      </c>
      <c r="C659" s="1" t="s">
        <v>51</v>
      </c>
      <c r="D659" s="18">
        <v>5</v>
      </c>
      <c r="E659" s="59">
        <v>3.5</v>
      </c>
      <c r="F659" s="18">
        <v>2236</v>
      </c>
      <c r="G659" s="18">
        <v>18840</v>
      </c>
      <c r="H659" s="18">
        <v>8874</v>
      </c>
      <c r="I659" s="18">
        <f t="shared" si="89"/>
        <v>29950</v>
      </c>
      <c r="J659" s="18">
        <f t="shared" si="90"/>
        <v>7487.5</v>
      </c>
      <c r="K659" s="18">
        <f t="shared" si="91"/>
        <v>26206.25</v>
      </c>
      <c r="L659" s="17">
        <f t="shared" si="92"/>
        <v>3.5804454104216535E-3</v>
      </c>
      <c r="M659" s="16">
        <f t="shared" si="93"/>
        <v>62657.794682378939</v>
      </c>
      <c r="N659" s="18">
        <f t="shared" si="88"/>
        <v>7487.5</v>
      </c>
      <c r="O659" s="16">
        <v>8.3683198240239083</v>
      </c>
      <c r="P659" s="16">
        <f t="shared" si="94"/>
        <v>62657.79</v>
      </c>
      <c r="Q659" s="41"/>
      <c r="R659" s="58">
        <v>4677.9099999999971</v>
      </c>
      <c r="S659" s="58">
        <v>5596.31</v>
      </c>
      <c r="T659" s="58">
        <v>1610.9</v>
      </c>
      <c r="U659" s="58">
        <v>0</v>
      </c>
      <c r="V659" s="58">
        <v>573.23</v>
      </c>
      <c r="W659" s="58">
        <v>962.36</v>
      </c>
      <c r="X659" s="58">
        <v>9822.31</v>
      </c>
      <c r="Y659" s="58">
        <v>0</v>
      </c>
      <c r="Z659" s="58">
        <v>8987.57</v>
      </c>
      <c r="AA659" s="58">
        <v>15364.23</v>
      </c>
      <c r="AB659" s="58">
        <v>399.59</v>
      </c>
      <c r="AC659" s="58">
        <v>0</v>
      </c>
      <c r="AD659" s="58">
        <v>1684.12</v>
      </c>
      <c r="AE659" s="58">
        <v>12152.89</v>
      </c>
      <c r="AF659" s="58">
        <v>826.37</v>
      </c>
      <c r="AG659" s="41">
        <f t="shared" si="95"/>
        <v>62657.789999999994</v>
      </c>
      <c r="AI659" s="41">
        <v>1.9999999996798579E-2</v>
      </c>
    </row>
    <row r="660" spans="1:35" x14ac:dyDescent="0.3">
      <c r="A660" s="2" t="s">
        <v>50</v>
      </c>
      <c r="B660" s="3">
        <v>6007603</v>
      </c>
      <c r="C660" s="1">
        <v>145026</v>
      </c>
      <c r="D660" s="18">
        <v>4</v>
      </c>
      <c r="E660" s="59">
        <v>2.5</v>
      </c>
      <c r="F660" s="18">
        <v>424</v>
      </c>
      <c r="G660" s="18">
        <v>1552</v>
      </c>
      <c r="H660" s="18">
        <v>352.8</v>
      </c>
      <c r="I660" s="18">
        <f t="shared" si="89"/>
        <v>2328.8000000000002</v>
      </c>
      <c r="J660" s="18">
        <f t="shared" si="90"/>
        <v>582.20000000000005</v>
      </c>
      <c r="K660" s="18">
        <f t="shared" si="91"/>
        <v>1455.5</v>
      </c>
      <c r="L660" s="17">
        <f t="shared" si="92"/>
        <v>1.9885860414476381E-4</v>
      </c>
      <c r="M660" s="16">
        <f t="shared" si="93"/>
        <v>3480.0255725333668</v>
      </c>
      <c r="N660" s="18">
        <f t="shared" si="88"/>
        <v>582.20000000000005</v>
      </c>
      <c r="O660" s="16">
        <v>5.9773713028742117</v>
      </c>
      <c r="P660" s="16">
        <f t="shared" si="94"/>
        <v>3480.03</v>
      </c>
      <c r="Q660" s="41"/>
      <c r="R660" s="58">
        <v>633.60999999999979</v>
      </c>
      <c r="S660" s="58">
        <v>300</v>
      </c>
      <c r="T660" s="58">
        <v>0</v>
      </c>
      <c r="U660" s="58">
        <v>0</v>
      </c>
      <c r="V660" s="58">
        <v>111.72</v>
      </c>
      <c r="W660" s="58">
        <v>115.48</v>
      </c>
      <c r="X660" s="58">
        <v>0</v>
      </c>
      <c r="Y660" s="58">
        <v>0</v>
      </c>
      <c r="Z660" s="58">
        <v>905.57</v>
      </c>
      <c r="AA660" s="58">
        <v>273.47000000000003</v>
      </c>
      <c r="AB660" s="58">
        <v>228.63</v>
      </c>
      <c r="AC660" s="58">
        <v>0</v>
      </c>
      <c r="AD660" s="58">
        <v>319.79000000000002</v>
      </c>
      <c r="AE660" s="58">
        <v>591.76</v>
      </c>
      <c r="AF660" s="58">
        <v>0</v>
      </c>
      <c r="AG660" s="41">
        <f t="shared" si="95"/>
        <v>3480.0299999999997</v>
      </c>
      <c r="AI660" s="41">
        <v>9.9999999997635314E-3</v>
      </c>
    </row>
    <row r="661" spans="1:35" x14ac:dyDescent="0.3">
      <c r="A661" s="2" t="s">
        <v>49</v>
      </c>
      <c r="B661" s="3">
        <v>6000335</v>
      </c>
      <c r="C661" s="1">
        <v>145338</v>
      </c>
      <c r="D661" s="18">
        <v>1</v>
      </c>
      <c r="E661" s="59">
        <v>0</v>
      </c>
      <c r="F661" s="18">
        <v>3219</v>
      </c>
      <c r="G661" s="18">
        <v>8018</v>
      </c>
      <c r="H661" s="18">
        <v>3638.04</v>
      </c>
      <c r="I661" s="18">
        <f t="shared" si="89"/>
        <v>14875.04</v>
      </c>
      <c r="J661" s="18">
        <f t="shared" si="90"/>
        <v>3718.76</v>
      </c>
      <c r="K661" s="18">
        <f t="shared" si="91"/>
        <v>0</v>
      </c>
      <c r="L661" s="17">
        <f t="shared" si="92"/>
        <v>0</v>
      </c>
      <c r="M661" s="16">
        <f t="shared" si="93"/>
        <v>0</v>
      </c>
      <c r="N661" s="18">
        <f t="shared" si="88"/>
        <v>3718.76</v>
      </c>
      <c r="O661" s="16">
        <v>0</v>
      </c>
      <c r="P661" s="16">
        <f t="shared" si="94"/>
        <v>0</v>
      </c>
      <c r="Q661" s="41"/>
      <c r="R661" s="58">
        <v>0</v>
      </c>
      <c r="S661" s="58">
        <v>0</v>
      </c>
      <c r="T661" s="58">
        <v>0</v>
      </c>
      <c r="U661" s="58">
        <v>0</v>
      </c>
      <c r="V661" s="58">
        <v>0</v>
      </c>
      <c r="W661" s="58">
        <v>0</v>
      </c>
      <c r="X661" s="58">
        <v>0</v>
      </c>
      <c r="Y661" s="58">
        <v>0</v>
      </c>
      <c r="Z661" s="58">
        <v>0</v>
      </c>
      <c r="AA661" s="58">
        <v>0</v>
      </c>
      <c r="AB661" s="58">
        <v>0</v>
      </c>
      <c r="AC661" s="58">
        <v>0</v>
      </c>
      <c r="AD661" s="58">
        <v>0</v>
      </c>
      <c r="AE661" s="58">
        <v>0</v>
      </c>
      <c r="AF661" s="58">
        <v>0</v>
      </c>
      <c r="AG661" s="41">
        <f t="shared" si="95"/>
        <v>0</v>
      </c>
      <c r="AI661" s="41">
        <v>0</v>
      </c>
    </row>
    <row r="662" spans="1:35" x14ac:dyDescent="0.3">
      <c r="A662" s="57" t="s">
        <v>48</v>
      </c>
      <c r="B662" s="23">
        <v>6000194</v>
      </c>
      <c r="C662" s="22">
        <v>145664</v>
      </c>
      <c r="D662" s="54">
        <v>1</v>
      </c>
      <c r="E662" s="56">
        <v>0</v>
      </c>
      <c r="F662" s="54">
        <v>1513</v>
      </c>
      <c r="G662" s="54">
        <v>14245</v>
      </c>
      <c r="H662" s="54">
        <v>0</v>
      </c>
      <c r="I662" s="54">
        <f t="shared" si="89"/>
        <v>15758</v>
      </c>
      <c r="J662" s="54">
        <f t="shared" si="90"/>
        <v>3939.5</v>
      </c>
      <c r="K662" s="54">
        <f t="shared" si="91"/>
        <v>0</v>
      </c>
      <c r="L662" s="55">
        <f t="shared" si="92"/>
        <v>0</v>
      </c>
      <c r="M662" s="53">
        <f t="shared" si="93"/>
        <v>0</v>
      </c>
      <c r="N662" s="54">
        <f t="shared" si="88"/>
        <v>3939.5</v>
      </c>
      <c r="O662" s="53">
        <v>0</v>
      </c>
      <c r="P662" s="53">
        <f t="shared" si="94"/>
        <v>0</v>
      </c>
      <c r="Q662" s="41"/>
      <c r="R662" s="52">
        <v>0</v>
      </c>
      <c r="S662" s="52">
        <v>0</v>
      </c>
      <c r="T662" s="52">
        <v>0</v>
      </c>
      <c r="U662" s="52">
        <v>0</v>
      </c>
      <c r="V662" s="52">
        <v>0</v>
      </c>
      <c r="W662" s="52">
        <v>0</v>
      </c>
      <c r="X662" s="52">
        <v>0</v>
      </c>
      <c r="Y662" s="52">
        <v>0</v>
      </c>
      <c r="Z662" s="52">
        <v>0</v>
      </c>
      <c r="AA662" s="52">
        <v>0</v>
      </c>
      <c r="AB662" s="52">
        <v>0</v>
      </c>
      <c r="AC662" s="52">
        <v>0</v>
      </c>
      <c r="AD662" s="52">
        <v>0</v>
      </c>
      <c r="AE662" s="52">
        <v>0</v>
      </c>
      <c r="AF662" s="52">
        <v>0</v>
      </c>
      <c r="AG662" s="51">
        <f t="shared" si="95"/>
        <v>0</v>
      </c>
      <c r="AI662" s="41">
        <v>0</v>
      </c>
    </row>
    <row r="663" spans="1:35" x14ac:dyDescent="0.3">
      <c r="A663" s="2" t="s">
        <v>47</v>
      </c>
      <c r="B663" s="3">
        <v>6009955</v>
      </c>
      <c r="C663" s="1">
        <v>146149</v>
      </c>
      <c r="D663" s="18">
        <v>3</v>
      </c>
      <c r="E663" s="59">
        <v>1.5</v>
      </c>
      <c r="F663" s="18">
        <v>2496</v>
      </c>
      <c r="G663" s="18">
        <v>22723</v>
      </c>
      <c r="H663" s="18">
        <v>1330.56</v>
      </c>
      <c r="I663" s="18">
        <f t="shared" si="89"/>
        <v>26549.56</v>
      </c>
      <c r="J663" s="18">
        <f t="shared" si="90"/>
        <v>6637.39</v>
      </c>
      <c r="K663" s="18">
        <f t="shared" si="91"/>
        <v>9956.0850000000009</v>
      </c>
      <c r="L663" s="17">
        <f t="shared" si="92"/>
        <v>1.3602563832680321E-3</v>
      </c>
      <c r="M663" s="16">
        <f t="shared" si="93"/>
        <v>23804.486707190561</v>
      </c>
      <c r="N663" s="18">
        <f t="shared" si="88"/>
        <v>6637.39</v>
      </c>
      <c r="O663" s="16">
        <v>3.586422781724528</v>
      </c>
      <c r="P663" s="16">
        <f t="shared" si="94"/>
        <v>23804.49</v>
      </c>
      <c r="Q663" s="41"/>
      <c r="R663" s="58">
        <v>2237.9200000000051</v>
      </c>
      <c r="S663" s="58">
        <v>31.63</v>
      </c>
      <c r="T663" s="58">
        <v>336.66</v>
      </c>
      <c r="U663" s="58">
        <v>0</v>
      </c>
      <c r="V663" s="58">
        <v>274.89999999999998</v>
      </c>
      <c r="W663" s="58">
        <v>69.290000000000006</v>
      </c>
      <c r="X663" s="58">
        <v>480.51</v>
      </c>
      <c r="Y663" s="58">
        <v>0</v>
      </c>
      <c r="Z663" s="58">
        <v>7178.23</v>
      </c>
      <c r="AA663" s="58">
        <v>9296.91</v>
      </c>
      <c r="AB663" s="58">
        <v>763.01</v>
      </c>
      <c r="AC663" s="58">
        <v>0</v>
      </c>
      <c r="AD663" s="58">
        <v>1536.78</v>
      </c>
      <c r="AE663" s="58">
        <v>1598.65</v>
      </c>
      <c r="AF663" s="58">
        <v>0</v>
      </c>
      <c r="AG663" s="41">
        <f t="shared" si="95"/>
        <v>23804.49</v>
      </c>
      <c r="AI663" s="41">
        <v>-9.9999999947613105E-3</v>
      </c>
    </row>
    <row r="664" spans="1:35" x14ac:dyDescent="0.3">
      <c r="A664" s="2" t="s">
        <v>46</v>
      </c>
      <c r="B664" s="3">
        <v>6009963</v>
      </c>
      <c r="C664" s="1">
        <v>145715</v>
      </c>
      <c r="D664" s="18">
        <v>4</v>
      </c>
      <c r="E664" s="59">
        <v>2.5</v>
      </c>
      <c r="F664" s="18">
        <v>3803</v>
      </c>
      <c r="G664" s="18">
        <v>20790</v>
      </c>
      <c r="H664" s="18">
        <v>8955</v>
      </c>
      <c r="I664" s="18">
        <f t="shared" si="89"/>
        <v>33548</v>
      </c>
      <c r="J664" s="18">
        <f t="shared" si="90"/>
        <v>8387</v>
      </c>
      <c r="K664" s="18">
        <f t="shared" si="91"/>
        <v>20967.5</v>
      </c>
      <c r="L664" s="17">
        <f t="shared" si="92"/>
        <v>2.8646978924117728E-3</v>
      </c>
      <c r="M664" s="16">
        <f t="shared" si="93"/>
        <v>50132.213117206025</v>
      </c>
      <c r="N664" s="18">
        <f t="shared" si="88"/>
        <v>8387</v>
      </c>
      <c r="O664" s="16">
        <v>5.9773713028742117</v>
      </c>
      <c r="P664" s="16">
        <f t="shared" si="94"/>
        <v>50132.21</v>
      </c>
      <c r="Q664" s="41"/>
      <c r="R664" s="58">
        <v>5682.99</v>
      </c>
      <c r="S664" s="58">
        <v>6300.15</v>
      </c>
      <c r="T664" s="58">
        <v>1090.8699999999999</v>
      </c>
      <c r="U664" s="58">
        <v>0</v>
      </c>
      <c r="V664" s="58">
        <v>647.04999999999995</v>
      </c>
      <c r="W664" s="58">
        <v>137.47999999999999</v>
      </c>
      <c r="X664" s="58">
        <v>5206.29</v>
      </c>
      <c r="Y664" s="58">
        <v>0</v>
      </c>
      <c r="Z664" s="58">
        <v>6730.52</v>
      </c>
      <c r="AA664" s="58">
        <v>11146.3</v>
      </c>
      <c r="AB664" s="58">
        <v>34.369999999999997</v>
      </c>
      <c r="AC664" s="58">
        <v>0</v>
      </c>
      <c r="AD664" s="58">
        <v>1428.59</v>
      </c>
      <c r="AE664" s="58">
        <v>11050.66</v>
      </c>
      <c r="AF664" s="58">
        <v>676.94</v>
      </c>
      <c r="AG664" s="41">
        <f t="shared" si="95"/>
        <v>50132.209999999992</v>
      </c>
      <c r="AI664" s="41">
        <v>0</v>
      </c>
    </row>
    <row r="665" spans="1:35" x14ac:dyDescent="0.3">
      <c r="A665" s="2" t="s">
        <v>45</v>
      </c>
      <c r="B665" s="3">
        <v>6006597</v>
      </c>
      <c r="C665" s="1">
        <v>145519</v>
      </c>
      <c r="D665" s="18">
        <v>5</v>
      </c>
      <c r="E665" s="59">
        <v>3.5</v>
      </c>
      <c r="F665" s="18">
        <v>2964</v>
      </c>
      <c r="G665" s="18">
        <v>18634</v>
      </c>
      <c r="H665" s="18">
        <v>83.16</v>
      </c>
      <c r="I665" s="18">
        <f t="shared" si="89"/>
        <v>21681.16</v>
      </c>
      <c r="J665" s="18">
        <f t="shared" si="90"/>
        <v>5420.29</v>
      </c>
      <c r="K665" s="18">
        <f t="shared" si="91"/>
        <v>18971.014999999999</v>
      </c>
      <c r="L665" s="17">
        <f t="shared" si="92"/>
        <v>2.5919268719404851E-3</v>
      </c>
      <c r="M665" s="16">
        <f t="shared" si="93"/>
        <v>45358.720258958492</v>
      </c>
      <c r="N665" s="18">
        <f t="shared" si="88"/>
        <v>5420.29</v>
      </c>
      <c r="O665" s="16">
        <v>8.3683198240239083</v>
      </c>
      <c r="P665" s="16">
        <f t="shared" si="94"/>
        <v>45358.720000000001</v>
      </c>
      <c r="Q665" s="41"/>
      <c r="R665" s="58">
        <v>6200.92</v>
      </c>
      <c r="S665" s="58">
        <v>0</v>
      </c>
      <c r="T665" s="58">
        <v>0</v>
      </c>
      <c r="U665" s="58">
        <v>0</v>
      </c>
      <c r="V665" s="58">
        <v>0</v>
      </c>
      <c r="W665" s="58">
        <v>0</v>
      </c>
      <c r="X665" s="58">
        <v>0</v>
      </c>
      <c r="Y665" s="58">
        <v>173.98</v>
      </c>
      <c r="Z665" s="58">
        <v>665.28</v>
      </c>
      <c r="AA665" s="58">
        <v>2489.58</v>
      </c>
      <c r="AB665" s="58">
        <v>0</v>
      </c>
      <c r="AC665" s="58">
        <v>0</v>
      </c>
      <c r="AD665" s="58">
        <v>0</v>
      </c>
      <c r="AE665" s="58">
        <v>2594.1799999999998</v>
      </c>
      <c r="AF665" s="58">
        <v>33234.78</v>
      </c>
      <c r="AG665" s="41">
        <f t="shared" si="95"/>
        <v>45358.720000000001</v>
      </c>
      <c r="AI665" s="41">
        <v>0</v>
      </c>
    </row>
    <row r="666" spans="1:35" x14ac:dyDescent="0.3">
      <c r="A666" s="2" t="s">
        <v>44</v>
      </c>
      <c r="B666" s="3">
        <v>6004881</v>
      </c>
      <c r="C666" s="1">
        <v>145517</v>
      </c>
      <c r="D666" s="18">
        <v>4</v>
      </c>
      <c r="E666" s="59">
        <v>2.5</v>
      </c>
      <c r="F666" s="18">
        <v>587</v>
      </c>
      <c r="G666" s="18">
        <v>7301</v>
      </c>
      <c r="H666" s="18">
        <v>0</v>
      </c>
      <c r="I666" s="18">
        <f t="shared" si="89"/>
        <v>7888</v>
      </c>
      <c r="J666" s="18">
        <f t="shared" si="90"/>
        <v>1972</v>
      </c>
      <c r="K666" s="18">
        <f t="shared" si="91"/>
        <v>4930</v>
      </c>
      <c r="L666" s="17">
        <f t="shared" si="92"/>
        <v>6.7356435481531122E-4</v>
      </c>
      <c r="M666" s="16">
        <f t="shared" si="93"/>
        <v>11787.376209267946</v>
      </c>
      <c r="N666" s="18">
        <f t="shared" si="88"/>
        <v>1972</v>
      </c>
      <c r="O666" s="16">
        <v>5.9773713028742117</v>
      </c>
      <c r="P666" s="16">
        <f t="shared" si="94"/>
        <v>11787.38</v>
      </c>
      <c r="Q666" s="41"/>
      <c r="R666" s="58">
        <v>877.18</v>
      </c>
      <c r="S666" s="58">
        <v>0</v>
      </c>
      <c r="T666" s="58">
        <v>0</v>
      </c>
      <c r="U666" s="58">
        <v>0</v>
      </c>
      <c r="V666" s="58">
        <v>0</v>
      </c>
      <c r="W666" s="58">
        <v>0</v>
      </c>
      <c r="X666" s="58">
        <v>0</v>
      </c>
      <c r="Y666" s="58">
        <v>0</v>
      </c>
      <c r="Z666" s="58">
        <v>1338.93</v>
      </c>
      <c r="AA666" s="58">
        <v>4420.2700000000004</v>
      </c>
      <c r="AB666" s="58">
        <v>0</v>
      </c>
      <c r="AC666" s="58">
        <v>0</v>
      </c>
      <c r="AD666" s="58">
        <v>546.92999999999995</v>
      </c>
      <c r="AE666" s="58">
        <v>4329.1099999999997</v>
      </c>
      <c r="AF666" s="58">
        <v>274.95999999999998</v>
      </c>
      <c r="AG666" s="41">
        <f t="shared" si="95"/>
        <v>11787.380000000001</v>
      </c>
      <c r="AI666" s="41">
        <v>0</v>
      </c>
    </row>
    <row r="667" spans="1:35" x14ac:dyDescent="0.3">
      <c r="A667" s="57" t="s">
        <v>43</v>
      </c>
      <c r="B667" s="23">
        <v>6008379</v>
      </c>
      <c r="C667" s="22">
        <v>145712</v>
      </c>
      <c r="D667" s="54">
        <v>1</v>
      </c>
      <c r="E667" s="56">
        <v>0</v>
      </c>
      <c r="F667" s="54">
        <v>4241</v>
      </c>
      <c r="G667" s="54">
        <v>13483</v>
      </c>
      <c r="H667" s="54">
        <v>378</v>
      </c>
      <c r="I667" s="54">
        <f t="shared" si="89"/>
        <v>18102</v>
      </c>
      <c r="J667" s="54">
        <f t="shared" si="90"/>
        <v>4525.5</v>
      </c>
      <c r="K667" s="54">
        <f t="shared" si="91"/>
        <v>0</v>
      </c>
      <c r="L667" s="55">
        <f t="shared" si="92"/>
        <v>0</v>
      </c>
      <c r="M667" s="53">
        <f t="shared" si="93"/>
        <v>0</v>
      </c>
      <c r="N667" s="54">
        <f t="shared" si="88"/>
        <v>4525.5</v>
      </c>
      <c r="O667" s="53">
        <v>0</v>
      </c>
      <c r="P667" s="53">
        <f t="shared" si="94"/>
        <v>0</v>
      </c>
      <c r="Q667" s="41"/>
      <c r="R667" s="52">
        <v>0</v>
      </c>
      <c r="S667" s="52">
        <v>0</v>
      </c>
      <c r="T667" s="52">
        <v>0</v>
      </c>
      <c r="U667" s="52">
        <v>0</v>
      </c>
      <c r="V667" s="52">
        <v>0</v>
      </c>
      <c r="W667" s="52">
        <v>0</v>
      </c>
      <c r="X667" s="52">
        <v>0</v>
      </c>
      <c r="Y667" s="52">
        <v>0</v>
      </c>
      <c r="Z667" s="52">
        <v>0</v>
      </c>
      <c r="AA667" s="52">
        <v>0</v>
      </c>
      <c r="AB667" s="52">
        <v>0</v>
      </c>
      <c r="AC667" s="52">
        <v>0</v>
      </c>
      <c r="AD667" s="52">
        <v>0</v>
      </c>
      <c r="AE667" s="52">
        <v>0</v>
      </c>
      <c r="AF667" s="52">
        <v>0</v>
      </c>
      <c r="AG667" s="51">
        <f t="shared" si="95"/>
        <v>0</v>
      </c>
      <c r="AI667" s="41">
        <v>0</v>
      </c>
    </row>
    <row r="668" spans="1:35" x14ac:dyDescent="0.3">
      <c r="A668" s="2" t="s">
        <v>42</v>
      </c>
      <c r="B668" s="3">
        <v>6003842</v>
      </c>
      <c r="C668" s="1">
        <v>146040</v>
      </c>
      <c r="D668" s="18">
        <v>3</v>
      </c>
      <c r="E668" s="59">
        <v>1.5</v>
      </c>
      <c r="F668" s="18">
        <v>1705</v>
      </c>
      <c r="G668" s="18">
        <v>9206</v>
      </c>
      <c r="H668" s="18">
        <v>0</v>
      </c>
      <c r="I668" s="18">
        <f t="shared" si="89"/>
        <v>10911</v>
      </c>
      <c r="J668" s="18">
        <f t="shared" si="90"/>
        <v>2727.75</v>
      </c>
      <c r="K668" s="18">
        <f t="shared" si="91"/>
        <v>4091.625</v>
      </c>
      <c r="L668" s="17">
        <f t="shared" si="92"/>
        <v>5.5902084244851885E-4</v>
      </c>
      <c r="M668" s="16">
        <f t="shared" si="93"/>
        <v>9782.8647428490804</v>
      </c>
      <c r="N668" s="18">
        <f t="shared" si="88"/>
        <v>2727.75</v>
      </c>
      <c r="O668" s="16">
        <v>3.586422781724528</v>
      </c>
      <c r="P668" s="16">
        <f t="shared" si="94"/>
        <v>9782.86</v>
      </c>
      <c r="Q668" s="41"/>
      <c r="R668" s="58">
        <v>1528.7200000000021</v>
      </c>
      <c r="S668" s="58">
        <v>0</v>
      </c>
      <c r="T668" s="58">
        <v>0</v>
      </c>
      <c r="U668" s="58">
        <v>0</v>
      </c>
      <c r="V668" s="58">
        <v>0</v>
      </c>
      <c r="W668" s="58">
        <v>0</v>
      </c>
      <c r="X668" s="58">
        <v>0</v>
      </c>
      <c r="Y668" s="58">
        <v>0</v>
      </c>
      <c r="Z668" s="58">
        <v>1793.21</v>
      </c>
      <c r="AA668" s="58">
        <v>1341.32</v>
      </c>
      <c r="AB668" s="58">
        <v>0</v>
      </c>
      <c r="AC668" s="58">
        <v>0</v>
      </c>
      <c r="AD668" s="58">
        <v>255.53</v>
      </c>
      <c r="AE668" s="58">
        <v>4820.1499999999996</v>
      </c>
      <c r="AF668" s="58">
        <v>43.93</v>
      </c>
      <c r="AG668" s="41">
        <f t="shared" si="95"/>
        <v>9782.86</v>
      </c>
      <c r="AI668" s="41">
        <v>1.0000000002037268E-2</v>
      </c>
    </row>
    <row r="669" spans="1:35" x14ac:dyDescent="0.3">
      <c r="A669" s="2" t="s">
        <v>41</v>
      </c>
      <c r="B669" s="3">
        <v>6010037</v>
      </c>
      <c r="C669" s="1">
        <v>146101</v>
      </c>
      <c r="D669" s="18">
        <v>3</v>
      </c>
      <c r="E669" s="59">
        <v>1.5</v>
      </c>
      <c r="F669" s="18">
        <v>1036</v>
      </c>
      <c r="G669" s="18">
        <v>3432</v>
      </c>
      <c r="H669" s="18">
        <v>0</v>
      </c>
      <c r="I669" s="18">
        <f t="shared" si="89"/>
        <v>4468</v>
      </c>
      <c r="J669" s="18">
        <f t="shared" si="90"/>
        <v>1117</v>
      </c>
      <c r="K669" s="18">
        <f t="shared" si="91"/>
        <v>1675.5</v>
      </c>
      <c r="L669" s="17">
        <f t="shared" si="92"/>
        <v>2.2891624269635985E-4</v>
      </c>
      <c r="M669" s="16">
        <f t="shared" si="93"/>
        <v>4006.0342471862973</v>
      </c>
      <c r="N669" s="18">
        <f t="shared" si="88"/>
        <v>1117</v>
      </c>
      <c r="O669" s="16">
        <v>3.586422781724528</v>
      </c>
      <c r="P669" s="16">
        <f t="shared" si="94"/>
        <v>4006.03</v>
      </c>
      <c r="Q669" s="41"/>
      <c r="R669" s="58">
        <v>928.88</v>
      </c>
      <c r="S669" s="58">
        <v>0</v>
      </c>
      <c r="T669" s="58">
        <v>0</v>
      </c>
      <c r="U669" s="58">
        <v>0</v>
      </c>
      <c r="V669" s="58">
        <v>0</v>
      </c>
      <c r="W669" s="58">
        <v>0</v>
      </c>
      <c r="X669" s="58">
        <v>0</v>
      </c>
      <c r="Y669" s="58">
        <v>0</v>
      </c>
      <c r="Z669" s="58">
        <v>1090.27</v>
      </c>
      <c r="AA669" s="58">
        <v>589.07000000000005</v>
      </c>
      <c r="AB669" s="58">
        <v>0</v>
      </c>
      <c r="AC669" s="58">
        <v>0</v>
      </c>
      <c r="AD669" s="58">
        <v>246.57</v>
      </c>
      <c r="AE669" s="58">
        <v>789.91</v>
      </c>
      <c r="AF669" s="58">
        <v>361.33</v>
      </c>
      <c r="AG669" s="41">
        <f t="shared" si="95"/>
        <v>4006.03</v>
      </c>
      <c r="AI669" s="41">
        <v>0</v>
      </c>
    </row>
    <row r="670" spans="1:35" x14ac:dyDescent="0.3">
      <c r="A670" s="2" t="s">
        <v>40</v>
      </c>
      <c r="B670" s="3">
        <v>6010094</v>
      </c>
      <c r="C670" s="1">
        <v>145556</v>
      </c>
      <c r="D670" s="18">
        <v>5</v>
      </c>
      <c r="E670" s="59">
        <v>3.5</v>
      </c>
      <c r="F670" s="18">
        <v>3223</v>
      </c>
      <c r="G670" s="18">
        <v>21519</v>
      </c>
      <c r="H670" s="18">
        <v>148</v>
      </c>
      <c r="I670" s="18">
        <f t="shared" si="89"/>
        <v>24890</v>
      </c>
      <c r="J670" s="18">
        <f t="shared" si="90"/>
        <v>6222.5</v>
      </c>
      <c r="K670" s="18">
        <f t="shared" si="91"/>
        <v>21778.75</v>
      </c>
      <c r="L670" s="17">
        <f t="shared" si="92"/>
        <v>2.9755354345707831E-3</v>
      </c>
      <c r="M670" s="16">
        <f t="shared" si="93"/>
        <v>52071.870104988702</v>
      </c>
      <c r="N670" s="18">
        <f t="shared" si="88"/>
        <v>6222.5</v>
      </c>
      <c r="O670" s="16">
        <v>8.3683198240239083</v>
      </c>
      <c r="P670" s="16">
        <f t="shared" si="94"/>
        <v>52071.87</v>
      </c>
      <c r="Q670" s="41"/>
      <c r="R670" s="58">
        <v>6742.77</v>
      </c>
      <c r="S670" s="58">
        <v>0</v>
      </c>
      <c r="T670" s="58">
        <v>0</v>
      </c>
      <c r="U670" s="58">
        <v>0</v>
      </c>
      <c r="V670" s="58">
        <v>0</v>
      </c>
      <c r="W670" s="58">
        <v>0</v>
      </c>
      <c r="X670" s="58">
        <v>309.63</v>
      </c>
      <c r="Y670" s="58">
        <v>0</v>
      </c>
      <c r="Z670" s="58">
        <v>27607.09</v>
      </c>
      <c r="AA670" s="58">
        <v>8972.93</v>
      </c>
      <c r="AB670" s="58">
        <v>43.93</v>
      </c>
      <c r="AC670" s="58">
        <v>0</v>
      </c>
      <c r="AD670" s="58">
        <v>5251.12</v>
      </c>
      <c r="AE670" s="58">
        <v>3144.4</v>
      </c>
      <c r="AF670" s="58">
        <v>0</v>
      </c>
      <c r="AG670" s="41">
        <f t="shared" si="95"/>
        <v>52071.87</v>
      </c>
      <c r="AI670" s="41">
        <v>0</v>
      </c>
    </row>
    <row r="671" spans="1:35" x14ac:dyDescent="0.3">
      <c r="A671" s="2" t="s">
        <v>39</v>
      </c>
      <c r="B671" s="3">
        <v>6010102</v>
      </c>
      <c r="C671" s="1" t="s">
        <v>38</v>
      </c>
      <c r="D671" s="18">
        <v>5</v>
      </c>
      <c r="E671" s="59">
        <v>3.5</v>
      </c>
      <c r="F671" s="18">
        <v>369</v>
      </c>
      <c r="G671" s="18">
        <v>22598</v>
      </c>
      <c r="H671" s="18">
        <v>264.60000000000002</v>
      </c>
      <c r="I671" s="18">
        <f t="shared" si="89"/>
        <v>23231.599999999999</v>
      </c>
      <c r="J671" s="18">
        <f t="shared" si="90"/>
        <v>5807.9</v>
      </c>
      <c r="K671" s="18">
        <f t="shared" si="91"/>
        <v>20327.649999999998</v>
      </c>
      <c r="L671" s="17">
        <f t="shared" si="92"/>
        <v>2.777277983197051E-3</v>
      </c>
      <c r="M671" s="16">
        <f t="shared" si="93"/>
        <v>48602.364705948392</v>
      </c>
      <c r="N671" s="18">
        <f t="shared" si="88"/>
        <v>5807.9</v>
      </c>
      <c r="O671" s="16">
        <v>8.3683198240239083</v>
      </c>
      <c r="P671" s="16">
        <f t="shared" si="94"/>
        <v>48602.36</v>
      </c>
      <c r="Q671" s="41"/>
      <c r="R671" s="58">
        <v>771.98</v>
      </c>
      <c r="S671" s="58">
        <v>0</v>
      </c>
      <c r="T671" s="58">
        <v>128.29</v>
      </c>
      <c r="U671" s="58">
        <v>0</v>
      </c>
      <c r="V671" s="58">
        <v>425.28</v>
      </c>
      <c r="W671" s="58">
        <v>0</v>
      </c>
      <c r="X671" s="58">
        <v>0</v>
      </c>
      <c r="Y671" s="58">
        <v>0</v>
      </c>
      <c r="Z671" s="58">
        <v>16217.8</v>
      </c>
      <c r="AA671" s="58">
        <v>2282.46</v>
      </c>
      <c r="AB671" s="58">
        <v>6090.04</v>
      </c>
      <c r="AC671" s="58">
        <v>0</v>
      </c>
      <c r="AD671" s="58">
        <v>3341.05</v>
      </c>
      <c r="AE671" s="58">
        <v>19314.080000000002</v>
      </c>
      <c r="AF671" s="58">
        <v>31.38</v>
      </c>
      <c r="AG671" s="41">
        <f t="shared" si="95"/>
        <v>48602.359999999993</v>
      </c>
      <c r="AI671" s="41">
        <v>0</v>
      </c>
    </row>
    <row r="672" spans="1:35" x14ac:dyDescent="0.3">
      <c r="A672" s="57" t="s">
        <v>37</v>
      </c>
      <c r="B672" s="23">
        <v>6007074</v>
      </c>
      <c r="C672" s="22">
        <v>145792</v>
      </c>
      <c r="D672" s="54">
        <v>4</v>
      </c>
      <c r="E672" s="56">
        <v>2.5</v>
      </c>
      <c r="F672" s="54">
        <v>10687</v>
      </c>
      <c r="G672" s="54">
        <v>40627</v>
      </c>
      <c r="H672" s="54">
        <v>199.92</v>
      </c>
      <c r="I672" s="54">
        <f t="shared" si="89"/>
        <v>51513.919999999998</v>
      </c>
      <c r="J672" s="54">
        <f t="shared" si="90"/>
        <v>12878.48</v>
      </c>
      <c r="K672" s="54">
        <f t="shared" si="91"/>
        <v>32196.199999999997</v>
      </c>
      <c r="L672" s="55">
        <f t="shared" si="92"/>
        <v>4.3988261015222557E-3</v>
      </c>
      <c r="M672" s="53">
        <f t="shared" si="93"/>
        <v>76979.456776639476</v>
      </c>
      <c r="N672" s="54">
        <f t="shared" si="88"/>
        <v>12878.48</v>
      </c>
      <c r="O672" s="53">
        <v>5.9773713028742117</v>
      </c>
      <c r="P672" s="53">
        <f t="shared" si="94"/>
        <v>76979.460000000006</v>
      </c>
      <c r="Q672" s="41"/>
      <c r="R672" s="52">
        <v>15970.030000000006</v>
      </c>
      <c r="S672" s="52">
        <v>110.46</v>
      </c>
      <c r="T672" s="52">
        <v>51.47</v>
      </c>
      <c r="U672" s="52">
        <v>0</v>
      </c>
      <c r="V672" s="52">
        <v>27.62</v>
      </c>
      <c r="W672" s="52">
        <v>0</v>
      </c>
      <c r="X672" s="52">
        <v>109.21</v>
      </c>
      <c r="Y672" s="52">
        <v>0</v>
      </c>
      <c r="Z672" s="52">
        <v>13099.41</v>
      </c>
      <c r="AA672" s="52">
        <v>13487.94</v>
      </c>
      <c r="AB672" s="52">
        <v>6524.3</v>
      </c>
      <c r="AC672" s="52">
        <v>0</v>
      </c>
      <c r="AD672" s="52">
        <v>3042.48</v>
      </c>
      <c r="AE672" s="52">
        <v>23432.79</v>
      </c>
      <c r="AF672" s="52">
        <v>1123.75</v>
      </c>
      <c r="AG672" s="51">
        <f t="shared" si="95"/>
        <v>76979.460000000021</v>
      </c>
      <c r="AI672" s="41">
        <v>-9.9999999947613105E-3</v>
      </c>
    </row>
    <row r="673" spans="1:35" ht="15" thickBot="1" x14ac:dyDescent="0.35">
      <c r="A673" s="50" t="s">
        <v>36</v>
      </c>
      <c r="B673" s="49">
        <v>6008361</v>
      </c>
      <c r="C673" s="48">
        <v>145213</v>
      </c>
      <c r="D673" s="45">
        <v>5</v>
      </c>
      <c r="E673" s="47">
        <v>3.5</v>
      </c>
      <c r="F673" s="45">
        <v>339</v>
      </c>
      <c r="G673" s="45">
        <v>168</v>
      </c>
      <c r="H673" s="45">
        <v>383.04</v>
      </c>
      <c r="I673" s="45">
        <f t="shared" si="89"/>
        <v>890.04</v>
      </c>
      <c r="J673" s="45">
        <f t="shared" si="90"/>
        <v>222.51</v>
      </c>
      <c r="K673" s="45">
        <f t="shared" si="91"/>
        <v>778.78499999999997</v>
      </c>
      <c r="L673" s="46">
        <f t="shared" si="92"/>
        <v>1.0640199108820327E-4</v>
      </c>
      <c r="M673" s="44">
        <f t="shared" si="93"/>
        <v>1862.0348440435573</v>
      </c>
      <c r="N673" s="45">
        <f t="shared" si="88"/>
        <v>222.51</v>
      </c>
      <c r="O673" s="44">
        <v>8.3683198240239083</v>
      </c>
      <c r="P673" s="44">
        <f t="shared" si="94"/>
        <v>1862.03</v>
      </c>
      <c r="Q673" s="41"/>
      <c r="R673" s="43">
        <v>709.21</v>
      </c>
      <c r="S673" s="43">
        <v>0</v>
      </c>
      <c r="T673" s="43">
        <v>641.42999999999995</v>
      </c>
      <c r="U673" s="43">
        <v>0</v>
      </c>
      <c r="V673" s="43">
        <v>159.91999999999999</v>
      </c>
      <c r="W673" s="43">
        <v>0</v>
      </c>
      <c r="X673" s="43">
        <v>0</v>
      </c>
      <c r="Y673" s="43">
        <v>0</v>
      </c>
      <c r="Z673" s="43">
        <v>0</v>
      </c>
      <c r="AA673" s="43">
        <v>351.47</v>
      </c>
      <c r="AB673" s="43">
        <v>0</v>
      </c>
      <c r="AC673" s="43">
        <v>0</v>
      </c>
      <c r="AD673" s="43">
        <v>0</v>
      </c>
      <c r="AE673" s="43">
        <v>0</v>
      </c>
      <c r="AF673" s="43">
        <v>0</v>
      </c>
      <c r="AG673" s="42">
        <f t="shared" si="95"/>
        <v>1862.03</v>
      </c>
      <c r="AI673" s="41">
        <v>0</v>
      </c>
    </row>
    <row r="674" spans="1:35" x14ac:dyDescent="0.3">
      <c r="D674" s="18"/>
      <c r="E674" s="18"/>
      <c r="F674" s="18">
        <f t="shared" ref="F674:K674" si="96">SUM(F18:F673)</f>
        <v>2425137</v>
      </c>
      <c r="G674" s="18">
        <f t="shared" si="96"/>
        <v>9451708</v>
      </c>
      <c r="H674" s="18">
        <f t="shared" si="96"/>
        <v>1409046.3599999992</v>
      </c>
      <c r="I674" s="18">
        <f t="shared" si="96"/>
        <v>13285891.359999999</v>
      </c>
      <c r="J674" s="18">
        <f t="shared" si="96"/>
        <v>3321472.84</v>
      </c>
      <c r="K674" s="18">
        <f t="shared" si="96"/>
        <v>7319270.9274999965</v>
      </c>
      <c r="L674" s="1"/>
      <c r="M674" s="40">
        <f>SUM(M18:M673)</f>
        <v>17500000.000000004</v>
      </c>
      <c r="N674" s="18">
        <f>SUM(N18:N673)</f>
        <v>3328346.9399999995</v>
      </c>
      <c r="O674" s="18"/>
      <c r="P674" s="40">
        <f>SUM(P18:P673)</f>
        <v>17536636.989999995</v>
      </c>
      <c r="R674" s="40">
        <f t="shared" ref="R674:AG674" si="97">SUM(R18:R673)</f>
        <v>3071210.7899999982</v>
      </c>
      <c r="S674" s="40">
        <f t="shared" si="97"/>
        <v>420719.28000000009</v>
      </c>
      <c r="T674" s="40">
        <f t="shared" si="97"/>
        <v>326634.47999999969</v>
      </c>
      <c r="U674" s="40">
        <f t="shared" si="97"/>
        <v>0</v>
      </c>
      <c r="V674" s="40">
        <f t="shared" si="97"/>
        <v>307060.43</v>
      </c>
      <c r="W674" s="40">
        <f t="shared" si="97"/>
        <v>76061.210000000006</v>
      </c>
      <c r="X674" s="40">
        <f t="shared" si="97"/>
        <v>570009.58000000007</v>
      </c>
      <c r="Y674" s="40">
        <f t="shared" si="97"/>
        <v>149075.13</v>
      </c>
      <c r="Z674" s="40">
        <f t="shared" si="97"/>
        <v>2714793.4499999993</v>
      </c>
      <c r="AA674" s="40">
        <f t="shared" si="97"/>
        <v>3315262.9799999991</v>
      </c>
      <c r="AB674" s="40">
        <f t="shared" si="97"/>
        <v>1455029.7400000005</v>
      </c>
      <c r="AC674" s="40">
        <f t="shared" si="97"/>
        <v>0</v>
      </c>
      <c r="AD674" s="40">
        <f t="shared" si="97"/>
        <v>540961.84</v>
      </c>
      <c r="AE674" s="40">
        <f t="shared" si="97"/>
        <v>3529494.1599999992</v>
      </c>
      <c r="AF674" s="40">
        <f t="shared" si="97"/>
        <v>1060323.9200000002</v>
      </c>
      <c r="AG674" s="40">
        <f t="shared" si="97"/>
        <v>17536636.989999995</v>
      </c>
    </row>
    <row r="676" spans="1:35" ht="15" thickBot="1" x14ac:dyDescent="0.35"/>
    <row r="677" spans="1:35" ht="15" thickBot="1" x14ac:dyDescent="0.35">
      <c r="A677" s="39" t="s">
        <v>35</v>
      </c>
      <c r="B677" s="38"/>
      <c r="C677" s="38"/>
      <c r="D677" s="38"/>
      <c r="E677" s="38"/>
      <c r="F677" s="38"/>
      <c r="G677" s="38"/>
      <c r="H677" s="38"/>
      <c r="I677" s="37"/>
      <c r="J677" s="36"/>
    </row>
    <row r="678" spans="1:35" ht="43.8" thickBot="1" x14ac:dyDescent="0.35">
      <c r="A678" s="35" t="s">
        <v>34</v>
      </c>
      <c r="B678" s="34" t="s">
        <v>33</v>
      </c>
      <c r="C678" s="34" t="s">
        <v>32</v>
      </c>
      <c r="D678" s="33" t="s">
        <v>31</v>
      </c>
      <c r="E678" s="32"/>
      <c r="F678" s="33" t="s">
        <v>30</v>
      </c>
      <c r="G678" s="32"/>
      <c r="H678" s="32"/>
      <c r="I678" s="31"/>
      <c r="J678" s="30"/>
      <c r="M678" s="29"/>
      <c r="N678" s="29"/>
      <c r="O678" s="29"/>
    </row>
    <row r="679" spans="1:35" ht="15" customHeight="1" x14ac:dyDescent="0.3">
      <c r="A679" s="28" t="s">
        <v>29</v>
      </c>
      <c r="B679" s="27">
        <v>6008064</v>
      </c>
      <c r="C679" s="26">
        <v>145180</v>
      </c>
      <c r="D679" s="25" t="s">
        <v>24</v>
      </c>
      <c r="E679" s="25"/>
      <c r="F679" s="103" t="s">
        <v>28</v>
      </c>
      <c r="G679" s="104"/>
      <c r="H679" s="104"/>
      <c r="I679" s="105"/>
      <c r="J679" s="19"/>
    </row>
    <row r="680" spans="1:35" x14ac:dyDescent="0.3">
      <c r="A680" s="15" t="s">
        <v>27</v>
      </c>
      <c r="B680" s="3">
        <v>6008130</v>
      </c>
      <c r="C680" s="1">
        <v>145950</v>
      </c>
      <c r="D680" s="14" t="s">
        <v>24</v>
      </c>
      <c r="E680" s="14"/>
      <c r="F680" s="106"/>
      <c r="G680" s="107"/>
      <c r="H680" s="107"/>
      <c r="I680" s="108"/>
      <c r="J680" s="19"/>
    </row>
    <row r="681" spans="1:35" x14ac:dyDescent="0.3">
      <c r="A681" s="15" t="s">
        <v>26</v>
      </c>
      <c r="B681" s="3">
        <v>6001630</v>
      </c>
      <c r="C681" s="1">
        <v>145364</v>
      </c>
      <c r="D681" s="14" t="s">
        <v>24</v>
      </c>
      <c r="E681" s="14"/>
      <c r="F681" s="106"/>
      <c r="G681" s="107"/>
      <c r="H681" s="107"/>
      <c r="I681" s="108"/>
      <c r="J681" s="19"/>
    </row>
    <row r="682" spans="1:35" x14ac:dyDescent="0.3">
      <c r="A682" s="24" t="s">
        <v>25</v>
      </c>
      <c r="B682" s="23">
        <v>6001002</v>
      </c>
      <c r="C682" s="22">
        <v>145333</v>
      </c>
      <c r="D682" s="21" t="s">
        <v>24</v>
      </c>
      <c r="E682" s="20"/>
      <c r="F682" s="109"/>
      <c r="G682" s="110"/>
      <c r="H682" s="110"/>
      <c r="I682" s="111"/>
      <c r="J682" s="19"/>
    </row>
    <row r="683" spans="1:35" x14ac:dyDescent="0.3">
      <c r="A683" s="15" t="s">
        <v>23</v>
      </c>
      <c r="B683" s="3">
        <v>6002877</v>
      </c>
      <c r="C683" s="1">
        <v>145121</v>
      </c>
      <c r="D683" s="14" t="s">
        <v>6</v>
      </c>
      <c r="E683" s="14"/>
      <c r="F683" s="112" t="s">
        <v>22</v>
      </c>
      <c r="G683" s="113"/>
      <c r="H683" s="113"/>
      <c r="I683" s="114"/>
      <c r="J683" s="9"/>
    </row>
    <row r="684" spans="1:35" x14ac:dyDescent="0.3">
      <c r="A684" s="15" t="s">
        <v>21</v>
      </c>
      <c r="B684" s="3">
        <v>6003123</v>
      </c>
      <c r="C684" s="1">
        <v>141346</v>
      </c>
      <c r="D684" s="14" t="s">
        <v>6</v>
      </c>
      <c r="E684" s="14"/>
      <c r="F684" s="115"/>
      <c r="G684" s="116"/>
      <c r="H684" s="116"/>
      <c r="I684" s="117"/>
      <c r="J684" s="9"/>
    </row>
    <row r="685" spans="1:35" x14ac:dyDescent="0.3">
      <c r="A685" s="15" t="s">
        <v>20</v>
      </c>
      <c r="B685" s="3">
        <v>6003438</v>
      </c>
      <c r="C685" s="1">
        <v>146140</v>
      </c>
      <c r="D685" s="14" t="s">
        <v>6</v>
      </c>
      <c r="E685" s="14"/>
      <c r="F685" s="115"/>
      <c r="G685" s="116"/>
      <c r="H685" s="116"/>
      <c r="I685" s="117"/>
      <c r="J685" s="9"/>
    </row>
    <row r="686" spans="1:35" x14ac:dyDescent="0.3">
      <c r="A686" s="15" t="s">
        <v>19</v>
      </c>
      <c r="B686" s="3">
        <v>6003552</v>
      </c>
      <c r="C686" s="1">
        <v>141317</v>
      </c>
      <c r="D686" s="14" t="s">
        <v>6</v>
      </c>
      <c r="E686" s="14"/>
      <c r="F686" s="115"/>
      <c r="G686" s="116"/>
      <c r="H686" s="116"/>
      <c r="I686" s="117"/>
      <c r="J686" s="9"/>
    </row>
    <row r="687" spans="1:35" x14ac:dyDescent="0.3">
      <c r="A687" s="15" t="s">
        <v>18</v>
      </c>
      <c r="B687" s="3">
        <v>6003727</v>
      </c>
      <c r="C687" s="1">
        <v>140008</v>
      </c>
      <c r="D687" s="14" t="s">
        <v>6</v>
      </c>
      <c r="E687" s="14"/>
      <c r="F687" s="115"/>
      <c r="G687" s="116"/>
      <c r="H687" s="116"/>
      <c r="I687" s="117"/>
      <c r="J687" s="9"/>
    </row>
    <row r="688" spans="1:35" x14ac:dyDescent="0.3">
      <c r="A688" s="15" t="s">
        <v>17</v>
      </c>
      <c r="B688" s="3">
        <v>6060524</v>
      </c>
      <c r="C688" s="1">
        <v>140001</v>
      </c>
      <c r="D688" s="14" t="s">
        <v>6</v>
      </c>
      <c r="E688" s="14"/>
      <c r="F688" s="115"/>
      <c r="G688" s="116"/>
      <c r="H688" s="116"/>
      <c r="I688" s="117"/>
      <c r="J688" s="9"/>
    </row>
    <row r="689" spans="1:13" x14ac:dyDescent="0.3">
      <c r="A689" s="15" t="s">
        <v>16</v>
      </c>
      <c r="B689" s="3">
        <v>6004006</v>
      </c>
      <c r="C689" s="1">
        <v>141319</v>
      </c>
      <c r="D689" s="14" t="s">
        <v>6</v>
      </c>
      <c r="E689" s="14"/>
      <c r="F689" s="115"/>
      <c r="G689" s="116"/>
      <c r="H689" s="116"/>
      <c r="I689" s="117"/>
      <c r="J689" s="9"/>
    </row>
    <row r="690" spans="1:13" x14ac:dyDescent="0.3">
      <c r="A690" s="15" t="s">
        <v>15</v>
      </c>
      <c r="B690" s="3">
        <v>6004790</v>
      </c>
      <c r="C690" s="1">
        <v>140167</v>
      </c>
      <c r="D690" s="14" t="s">
        <v>6</v>
      </c>
      <c r="E690" s="14"/>
      <c r="F690" s="115"/>
      <c r="G690" s="116"/>
      <c r="H690" s="116"/>
      <c r="I690" s="117"/>
      <c r="J690" s="9"/>
      <c r="K690" s="18"/>
      <c r="L690" s="17"/>
      <c r="M690" s="16"/>
    </row>
    <row r="691" spans="1:13" x14ac:dyDescent="0.3">
      <c r="A691" s="15" t="s">
        <v>14</v>
      </c>
      <c r="B691" s="3">
        <v>6006035</v>
      </c>
      <c r="C691" s="1">
        <v>140185</v>
      </c>
      <c r="D691" s="14" t="s">
        <v>6</v>
      </c>
      <c r="E691" s="14"/>
      <c r="F691" s="115"/>
      <c r="G691" s="116"/>
      <c r="H691" s="116"/>
      <c r="I691" s="117"/>
      <c r="J691" s="9"/>
    </row>
    <row r="692" spans="1:13" x14ac:dyDescent="0.3">
      <c r="A692" s="15" t="s">
        <v>13</v>
      </c>
      <c r="B692" s="3">
        <v>6015697</v>
      </c>
      <c r="C692" s="1">
        <v>141335</v>
      </c>
      <c r="D692" s="14" t="s">
        <v>6</v>
      </c>
      <c r="E692" s="14"/>
      <c r="F692" s="115"/>
      <c r="G692" s="116"/>
      <c r="H692" s="116"/>
      <c r="I692" s="117"/>
      <c r="J692" s="9"/>
    </row>
    <row r="693" spans="1:13" x14ac:dyDescent="0.3">
      <c r="A693" s="15" t="s">
        <v>12</v>
      </c>
      <c r="B693" s="3">
        <v>6014294</v>
      </c>
      <c r="C693" s="1">
        <v>145843</v>
      </c>
      <c r="D693" s="14" t="s">
        <v>6</v>
      </c>
      <c r="E693" s="14"/>
      <c r="F693" s="115"/>
      <c r="G693" s="116"/>
      <c r="H693" s="116"/>
      <c r="I693" s="117"/>
      <c r="J693" s="9"/>
    </row>
    <row r="694" spans="1:13" x14ac:dyDescent="0.3">
      <c r="A694" s="15" t="s">
        <v>11</v>
      </c>
      <c r="B694" s="3">
        <v>6011407</v>
      </c>
      <c r="C694" s="1">
        <v>140162</v>
      </c>
      <c r="D694" s="14" t="s">
        <v>6</v>
      </c>
      <c r="E694" s="14"/>
      <c r="F694" s="115"/>
      <c r="G694" s="116"/>
      <c r="H694" s="116"/>
      <c r="I694" s="117"/>
      <c r="J694" s="9"/>
    </row>
    <row r="695" spans="1:13" x14ac:dyDescent="0.3">
      <c r="A695" s="15" t="s">
        <v>10</v>
      </c>
      <c r="B695" s="3">
        <v>6007751</v>
      </c>
      <c r="C695" s="1">
        <v>145309</v>
      </c>
      <c r="D695" s="14" t="s">
        <v>6</v>
      </c>
      <c r="E695" s="14"/>
      <c r="F695" s="115"/>
      <c r="G695" s="116"/>
      <c r="H695" s="116"/>
      <c r="I695" s="117"/>
      <c r="J695" s="9"/>
    </row>
    <row r="696" spans="1:13" x14ac:dyDescent="0.3">
      <c r="A696" s="15" t="s">
        <v>9</v>
      </c>
      <c r="B696" s="3">
        <v>6009492</v>
      </c>
      <c r="C696" s="1" t="s">
        <v>8</v>
      </c>
      <c r="D696" s="14" t="s">
        <v>6</v>
      </c>
      <c r="E696" s="14"/>
      <c r="F696" s="115"/>
      <c r="G696" s="116"/>
      <c r="H696" s="116"/>
      <c r="I696" s="117"/>
      <c r="J696" s="9"/>
    </row>
    <row r="697" spans="1:13" ht="15" thickBot="1" x14ac:dyDescent="0.35">
      <c r="A697" s="13" t="s">
        <v>7</v>
      </c>
      <c r="B697" s="12">
        <v>6013478</v>
      </c>
      <c r="C697" s="11">
        <v>140049</v>
      </c>
      <c r="D697" s="10" t="s">
        <v>6</v>
      </c>
      <c r="E697" s="10"/>
      <c r="F697" s="118"/>
      <c r="G697" s="119"/>
      <c r="H697" s="119"/>
      <c r="I697" s="120"/>
      <c r="J697" s="9"/>
    </row>
    <row r="698" spans="1:13" x14ac:dyDescent="0.3">
      <c r="A698" s="2"/>
    </row>
    <row r="700" spans="1:13" x14ac:dyDescent="0.3">
      <c r="A700" s="8" t="s">
        <v>5</v>
      </c>
    </row>
    <row r="701" spans="1:13" ht="18.75" customHeight="1" x14ac:dyDescent="0.3">
      <c r="A701" s="7" t="s">
        <v>4</v>
      </c>
      <c r="B701" s="5"/>
      <c r="C701" s="5"/>
      <c r="D701" s="4"/>
      <c r="E701" s="4"/>
      <c r="F701" s="4"/>
      <c r="G701" s="4"/>
      <c r="H701" s="4"/>
      <c r="I701" s="4"/>
      <c r="J701" s="4"/>
      <c r="K701" s="4"/>
    </row>
    <row r="702" spans="1:13" ht="18.75" customHeight="1" x14ac:dyDescent="0.3">
      <c r="A702" s="7" t="s">
        <v>3</v>
      </c>
      <c r="B702" s="6"/>
      <c r="C702" s="5"/>
      <c r="D702" s="4"/>
      <c r="E702" s="4"/>
      <c r="F702" s="4"/>
      <c r="G702" s="4"/>
      <c r="H702" s="4"/>
      <c r="I702" s="4"/>
      <c r="J702" s="4"/>
      <c r="K702" s="4"/>
    </row>
    <row r="703" spans="1:13" ht="18" customHeight="1" x14ac:dyDescent="0.3">
      <c r="A703" s="7" t="s">
        <v>2</v>
      </c>
      <c r="B703" s="6"/>
      <c r="C703" s="5"/>
      <c r="D703" s="4"/>
      <c r="E703" s="4"/>
      <c r="F703" s="4"/>
      <c r="G703" s="4"/>
      <c r="H703" s="4"/>
      <c r="I703" s="4"/>
      <c r="J703" s="4"/>
      <c r="K703" s="4"/>
    </row>
    <row r="704" spans="1:13" ht="46.5" customHeight="1" x14ac:dyDescent="0.3">
      <c r="A704" s="121" t="s">
        <v>1</v>
      </c>
      <c r="B704" s="121"/>
      <c r="C704" s="121"/>
      <c r="D704" s="121"/>
      <c r="E704" s="121"/>
      <c r="F704" s="121"/>
      <c r="G704" s="121"/>
      <c r="H704" s="121"/>
      <c r="I704" s="121"/>
      <c r="J704" s="121"/>
      <c r="K704" s="121"/>
    </row>
    <row r="705" spans="1:11" ht="36.75" customHeight="1" x14ac:dyDescent="0.3">
      <c r="A705" s="121" t="s">
        <v>0</v>
      </c>
      <c r="B705" s="121"/>
      <c r="C705" s="121"/>
      <c r="D705" s="121"/>
      <c r="E705" s="121"/>
      <c r="F705" s="121"/>
      <c r="G705" s="121"/>
      <c r="H705" s="121"/>
      <c r="I705" s="121"/>
      <c r="J705" s="121"/>
      <c r="K705" s="121"/>
    </row>
    <row r="706" spans="1:11" x14ac:dyDescent="0.3">
      <c r="A706" s="2"/>
      <c r="B706" s="3"/>
    </row>
    <row r="707" spans="1:11" x14ac:dyDescent="0.3">
      <c r="A707" s="2"/>
      <c r="B707" s="3"/>
    </row>
    <row r="708" spans="1:11" x14ac:dyDescent="0.3">
      <c r="A708" s="2"/>
    </row>
  </sheetData>
  <autoFilter ref="A17:AI674" xr:uid="{00000000-0009-0000-0000-000001000000}"/>
  <mergeCells count="4">
    <mergeCell ref="F679:I682"/>
    <mergeCell ref="F683:I697"/>
    <mergeCell ref="A704:K704"/>
    <mergeCell ref="A705:K705"/>
  </mergeCells>
  <pageMargins left="0.7" right="0.7" top="0.75" bottom="0.75" header="0.3" footer="0.3"/>
  <pageSetup scale="42" fitToHeight="0" orientation="portrait" verticalDpi="0" r:id="rId1"/>
  <rowBreaks count="1" manualBreakCount="1">
    <brk id="67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66A85E11E30F4E991D0A89AF3E1058" ma:contentTypeVersion="21" ma:contentTypeDescription="Create a new document." ma:contentTypeScope="" ma:versionID="e9e714bb0801ac8b7362f47fe2f2be00">
  <xsd:schema xmlns:xsd="http://www.w3.org/2001/XMLSchema" xmlns:xs="http://www.w3.org/2001/XMLSchema" xmlns:p="http://schemas.microsoft.com/office/2006/metadata/properties" xmlns:ns1="http://schemas.microsoft.com/sharepoint/v3" targetNamespace="http://schemas.microsoft.com/office/2006/metadata/properties" ma:root="true" ma:fieldsID="ad2c4303766fcadb54f511e1f5a2aad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hidden="true" ma:internalName="PublishingStartDate" ma:readOnly="false">
      <xsd:simpleType>
        <xsd:restriction base="dms:Unknown"/>
      </xsd:simpleType>
    </xsd:element>
    <xsd:element name="PublishingExpirationDate" ma:index="9" nillable="true" ma:displayName="Scheduling End Date"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5BB0B70-FE07-4353-B8F4-4EC2B76E0C65}"/>
</file>

<file path=customXml/itemProps2.xml><?xml version="1.0" encoding="utf-8"?>
<ds:datastoreItem xmlns:ds="http://schemas.openxmlformats.org/officeDocument/2006/customXml" ds:itemID="{44ADC94C-BEA2-43DA-A537-35A3B7FE27DE}"/>
</file>

<file path=customXml/itemProps3.xml><?xml version="1.0" encoding="utf-8"?>
<ds:datastoreItem xmlns:ds="http://schemas.openxmlformats.org/officeDocument/2006/customXml" ds:itemID="{75BB931F-7B23-4380-9499-BA78F49CB5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QIP Calculation</vt:lpstr>
      <vt:lpstr>'QIP Calculation'!Print_Titles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Hunter, Jim</dc:creator>
  <cp:lastModifiedBy>McCurdy, Mark</cp:lastModifiedBy>
  <dcterms:created xsi:type="dcterms:W3CDTF">2022-11-23T14:38:06Z</dcterms:created>
  <dcterms:modified xsi:type="dcterms:W3CDTF">2023-01-31T18:19:42Z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0x0101000766A85E11E30F4E991D0A89AF3E1058</vt:lpwstr>
  </property>
  <property fmtid="{D5CDD505-2E9C-101B-9397-08002B2CF9AE}" pid="3" name="TaxKeyword">
    <vt:lpwstr/>
  </property>
  <property fmtid="{D5CDD505-2E9C-101B-9397-08002B2CF9AE}" pid="4" name="TaxCatchAll">
    <vt:lpwstr/>
  </property>
  <property fmtid="{D5CDD505-2E9C-101B-9397-08002B2CF9AE}" pid="5" name="TaxKeywordTaxHTField">
    <vt:lpwstr/>
  </property>
</Properties>
</file>